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<sst xmlns="http://schemas.openxmlformats.org/spreadsheetml/2006/main" count="122" uniqueCount="67">
  <si>
    <t xml:space="preserve">   </t>
  </si>
  <si>
    <t>Planowane i realizowane przedsięwzięcia  
Gminy Trzcińsko-Zdrój
w latach 2012-2021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</si>
  <si>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</si>
  <si>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</si>
  <si>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</si>
  <si>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</si>
  <si>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</si>
  <si>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Limity wydatków
(w zł)</t>
  </si>
  <si>
    <r>
      <t>Limit
zobowiązań</t>
    </r>
    <r>
      <rPr>
        <b/>
        <vertAlign val="superscript"/>
        <sz val="11"/>
        <rFont val="Arial CE"/>
        <family val="0"/>
      </rPr>
      <t>1)</t>
    </r>
    <r>
      <rPr>
        <b/>
        <sz val="11"/>
        <rFont val="Arial CE"/>
        <family val="2"/>
      </rPr>
      <t xml:space="preserve">
(w zł)</t>
    </r>
  </si>
  <si>
    <t>od</t>
  </si>
  <si>
    <t>do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</si>
  <si>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</si>
  <si>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</si>
  <si>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</si>
  <si>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</si>
  <si>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</si>
  <si>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</si>
  <si>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</si>
  <si>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</si>
  <si>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</si>
  <si>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</si>
  <si>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</si>
  <si>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1.</t>
  </si>
  <si>
    <t>Przedsięwzięcia ogółem:</t>
  </si>
  <si>
    <t xml:space="preserve"> - wydatki bieżące</t>
  </si>
  <si>
    <t xml:space="preserve"> - wydatki majątkowe</t>
  </si>
  <si>
    <t>2.</t>
  </si>
  <si>
    <t>Programy, projekty lub zadania (razem)</t>
  </si>
  <si>
    <t xml:space="preserve">a) </t>
  </si>
  <si>
    <t>programy, projekty lub zadania związane z programami realizowanymi z udziałem środków, o których mowa w art. 5 ust. 1 pkt 2 i 3 (razem)</t>
  </si>
  <si>
    <t>a/1</t>
  </si>
  <si>
    <t>Infrastruktura łącząca dla polskich i niemieckich gmin i miast Mark Landin, Brüssow, Carmzow-Wallmow, Schenkenberg, Schönfeld, Mescherin, Angermünde, Schwedt/Odra, Banie, Cedynia, Chojna, Gryfino, Kołbaskowo, Stare Czarnowo i Trzcińsko – Zdrój -budowa ścieżki pieszo-rowerowej Trzcińsko-Zdrój-Strzeszów</t>
  </si>
  <si>
    <t>Urząd Miejski</t>
  </si>
  <si>
    <t>a/2</t>
  </si>
  <si>
    <t xml:space="preserve"> Wspólny projekt z wykorzystaniem potencjałów epoki lodowcowej dla geoturystyki w polsko – niemieckim geoparku "Kraina Polodowcowa nad Odrą" - Wystawa w budynku młyna, budowa alei spacerowej i rekonstrukcja baszty w Trzcińsku-Zdroju oraz hala z wystawą skamieniałości w Stolzenhagen – obejmuje:                                                                                                                                                                                    - odrestaurowanie wraz z odbudową młyna gospodarczego w celu utworzenia izby pamięci i aranżacja ogrodu geologicznego,                                                                                                                 - rekonstrukcja alei spacerowej i aranżacja szlaku edukacyjnego,                                                                                                                     - odbudowa Baszty Zachodniej.</t>
  </si>
  <si>
    <t>a/3</t>
  </si>
  <si>
    <t>Modernizacja i rozbudowa oczyszczalni ścieków w Trzcińsku-Zdroju</t>
  </si>
  <si>
    <t>a/4</t>
  </si>
  <si>
    <t xml:space="preserve">Budowa kanalizacji sanitarnej w m. Strzeszów i sieci przesyłowej do m. Trzcińsko-Zdrój </t>
  </si>
  <si>
    <t>a/5</t>
  </si>
  <si>
    <t>Remont średniowiecznych murów obronnych</t>
  </si>
  <si>
    <t>Rozbudowa i przebudowa budynku świetlicy w Gogolicach</t>
  </si>
  <si>
    <t xml:space="preserve">Rekultywacja składowiska w m. Drzesz </t>
  </si>
  <si>
    <t xml:space="preserve">b) </t>
  </si>
  <si>
    <t>programy, projekty lub zadania związane z umowami partnerstwa publiczno-prywatnego (razem)</t>
  </si>
  <si>
    <t xml:space="preserve">  Program …</t>
  </si>
  <si>
    <t xml:space="preserve">c) </t>
  </si>
  <si>
    <t>programy, projekty lub zadania pozostałe (inne niż wymienione w lit.. a i b) (razem)</t>
  </si>
  <si>
    <t>c/1</t>
  </si>
  <si>
    <t xml:space="preserve">Rozbudowa stacji uzdatniania wody w Trzcińsku-Zdroju ,modernizacja ujęć wodnych na wsiach
</t>
  </si>
  <si>
    <t>c/2</t>
  </si>
  <si>
    <t xml:space="preserve">Adaptacja pomieszczeń przy ul. 2 Lutego w Trzcinsku-Zdroju na biura </t>
  </si>
  <si>
    <t>c/3</t>
  </si>
  <si>
    <t>Wzmocnienie konstrukcji dachu wraz r remontem dachu TCK w Trzcinsku-Zdroju</t>
  </si>
  <si>
    <t>3.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</si>
  <si>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1"/>
        <rFont val="Arial CE"/>
        <family val="0"/>
      </rPr>
      <t>2)</t>
    </r>
  </si>
  <si>
    <t>3.1</t>
  </si>
  <si>
    <t xml:space="preserve">  Umowa pn.Poprawa jakości oświetlenia na terenie Gminy</t>
  </si>
  <si>
    <t xml:space="preserve">  Umowa …</t>
  </si>
  <si>
    <t>4.</t>
  </si>
  <si>
    <t>Gwarancje i poręczenia udzielane przez jednostki samorządu terytorialnego(razem)</t>
  </si>
  <si>
    <t>1)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</si>
  <si>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</si>
  <si>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>2)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</si>
  <si>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</si>
  <si>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>c/6</t>
  </si>
  <si>
    <t>Załacznik nr 3 do uchwały nr XIV/185/2012 z dnia 24 maja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</si>
</sst>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"/>
      <family val="0"/>
    </font>
    <font>
      <sz val="11"/>
      <name val="Arial CE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i/>
      <u val="single"/>
      <sz val="11"/>
      <name val="Arial CE"/>
      <family val="0"/>
    </font>
    <font>
      <b/>
      <vertAlign val="superscript"/>
      <sz val="11"/>
      <name val="Arial CE"/>
      <family val="0"/>
    </font>
    <font>
      <i/>
      <sz val="11"/>
      <name val="Arial CE"/>
      <family val="0"/>
    </font>
    <font>
      <b/>
      <sz val="11"/>
      <color indexed="8"/>
      <name val="Arial"/>
      <family val="2"/>
    </font>
    <font>
      <vertAlign val="superscript"/>
      <sz val="11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18" applyFont="1" applyAlignment="1">
      <alignment vertical="center"/>
      <protection/>
    </xf>
    <xf numFmtId="0" fontId="1" fillId="0" borderId="0" xfId="18" applyFont="1" applyAlignment="1">
      <alignment vertical="top" wrapText="1"/>
      <protection/>
    </xf>
    <xf numFmtId="164" fontId="1" fillId="0" borderId="0" xfId="18" applyNumberFormat="1" applyFont="1" applyAlignment="1">
      <alignment vertical="center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164" fontId="4" fillId="0" borderId="0" xfId="18" applyNumberFormat="1" applyFont="1" applyAlignment="1">
      <alignment horizontal="center" vertical="center" wrapText="1"/>
      <protection/>
    </xf>
    <xf numFmtId="0" fontId="5" fillId="0" borderId="0" xfId="18" applyFont="1" applyAlignment="1">
      <alignment horizontal="right"/>
      <protection/>
    </xf>
    <xf numFmtId="0" fontId="4" fillId="0" borderId="0" xfId="18" applyFont="1" applyBorder="1" applyAlignment="1">
      <alignment horizontal="center" vertical="center" wrapText="1"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3" xfId="18" applyFont="1" applyFill="1" applyBorder="1" applyAlignment="1">
      <alignment horizontal="center" vertical="center" wrapText="1"/>
      <protection/>
    </xf>
    <xf numFmtId="0" fontId="1" fillId="0" borderId="0" xfId="18" applyFont="1" applyFill="1" applyAlignment="1">
      <alignment vertical="center"/>
      <protection/>
    </xf>
    <xf numFmtId="0" fontId="4" fillId="0" borderId="4" xfId="18" applyFont="1" applyFill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/>
      <protection/>
    </xf>
    <xf numFmtId="0" fontId="7" fillId="0" borderId="0" xfId="18" applyFont="1" applyAlignment="1">
      <alignment vertical="center"/>
      <protection/>
    </xf>
    <xf numFmtId="164" fontId="1" fillId="0" borderId="5" xfId="15" applyNumberFormat="1" applyFont="1" applyBorder="1" applyAlignment="1">
      <alignment vertical="top"/>
    </xf>
    <xf numFmtId="164" fontId="1" fillId="0" borderId="5" xfId="18" applyNumberFormat="1" applyFont="1" applyBorder="1" applyAlignment="1">
      <alignment vertical="top"/>
      <protection/>
    </xf>
    <xf numFmtId="164" fontId="1" fillId="0" borderId="6" xfId="15" applyNumberFormat="1" applyFont="1" applyBorder="1" applyAlignment="1">
      <alignment vertical="top"/>
    </xf>
    <xf numFmtId="0" fontId="1" fillId="0" borderId="6" xfId="18" applyFont="1" applyBorder="1" applyAlignment="1">
      <alignment vertical="top"/>
      <protection/>
    </xf>
    <xf numFmtId="0" fontId="4" fillId="0" borderId="7" xfId="18" applyFont="1" applyBorder="1" applyAlignment="1">
      <alignment vertical="top"/>
      <protection/>
    </xf>
    <xf numFmtId="0" fontId="4" fillId="0" borderId="8" xfId="18" applyFont="1" applyBorder="1" applyAlignment="1">
      <alignment vertical="top"/>
      <protection/>
    </xf>
    <xf numFmtId="0" fontId="4" fillId="0" borderId="9" xfId="18" applyFont="1" applyBorder="1" applyAlignment="1">
      <alignment vertical="top"/>
      <protection/>
    </xf>
    <xf numFmtId="0" fontId="1" fillId="0" borderId="7" xfId="18" applyFont="1" applyBorder="1" applyAlignment="1">
      <alignment vertical="top"/>
      <protection/>
    </xf>
    <xf numFmtId="0" fontId="1" fillId="0" borderId="8" xfId="18" applyFont="1" applyBorder="1" applyAlignment="1">
      <alignment vertical="top"/>
      <protection/>
    </xf>
    <xf numFmtId="0" fontId="1" fillId="0" borderId="9" xfId="18" applyFont="1" applyBorder="1" applyAlignment="1">
      <alignment vertical="top"/>
      <protection/>
    </xf>
    <xf numFmtId="0" fontId="8" fillId="0" borderId="0" xfId="0" applyFont="1" applyAlignment="1">
      <alignment vertical="top" wrapText="1"/>
    </xf>
    <xf numFmtId="0" fontId="1" fillId="0" borderId="5" xfId="18" applyFont="1" applyBorder="1" applyAlignment="1">
      <alignment vertical="top"/>
      <protection/>
    </xf>
    <xf numFmtId="164" fontId="1" fillId="0" borderId="10" xfId="15" applyNumberFormat="1" applyFont="1" applyBorder="1" applyAlignment="1">
      <alignment vertical="top"/>
    </xf>
    <xf numFmtId="0" fontId="1" fillId="0" borderId="10" xfId="18" applyFont="1" applyBorder="1" applyAlignment="1">
      <alignment vertical="top"/>
      <protection/>
    </xf>
    <xf numFmtId="0" fontId="4" fillId="0" borderId="2" xfId="17" applyNumberFormat="1" applyFont="1" applyBorder="1" applyAlignment="1">
      <alignment vertical="center" wrapText="1"/>
      <protection/>
    </xf>
    <xf numFmtId="49" fontId="4" fillId="0" borderId="2" xfId="18" applyNumberFormat="1" applyFont="1" applyBorder="1" applyAlignment="1">
      <alignment vertical="top" wrapText="1"/>
      <protection/>
    </xf>
    <xf numFmtId="0" fontId="4" fillId="0" borderId="2" xfId="18" applyFont="1" applyBorder="1" applyAlignment="1">
      <alignment vertical="center" wrapText="1"/>
      <protection/>
    </xf>
    <xf numFmtId="0" fontId="4" fillId="0" borderId="2" xfId="18" applyFont="1" applyBorder="1" applyAlignment="1">
      <alignment horizontal="center" vertical="top" wrapText="1"/>
      <protection/>
    </xf>
    <xf numFmtId="0" fontId="4" fillId="0" borderId="7" xfId="18" applyFont="1" applyBorder="1" applyAlignment="1">
      <alignment vertical="top" wrapText="1"/>
      <protection/>
    </xf>
    <xf numFmtId="0" fontId="9" fillId="0" borderId="0" xfId="18" applyFont="1" applyAlignment="1">
      <alignment horizontal="right" vertical="top"/>
      <protection/>
    </xf>
    <xf numFmtId="0" fontId="1" fillId="0" borderId="11" xfId="18" applyFont="1" applyBorder="1" applyAlignment="1">
      <alignment horizontal="left" vertical="top" wrapText="1"/>
      <protection/>
    </xf>
    <xf numFmtId="0" fontId="1" fillId="0" borderId="0" xfId="18" applyFont="1" applyAlignment="1">
      <alignment horizontal="left" vertical="top" wrapText="1"/>
      <protection/>
    </xf>
    <xf numFmtId="0" fontId="4" fillId="0" borderId="0" xfId="17" applyNumberFormat="1" applyFont="1" applyBorder="1" applyAlignment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0" fontId="3" fillId="0" borderId="0" xfId="18" applyFont="1" applyBorder="1" applyAlignment="1">
      <alignment horizontal="left" vertical="center" wrapText="1" indent="1"/>
      <protection/>
    </xf>
    <xf numFmtId="0" fontId="3" fillId="0" borderId="0" xfId="18" applyFont="1" applyBorder="1" applyAlignment="1">
      <alignment horizontal="left" vertical="top" wrapText="1" indent="1"/>
      <protection/>
    </xf>
    <xf numFmtId="0" fontId="4" fillId="0" borderId="2" xfId="18" applyFont="1" applyFill="1" applyBorder="1" applyAlignment="1">
      <alignment horizontal="center" vertical="center"/>
      <protection/>
    </xf>
    <xf numFmtId="0" fontId="1" fillId="0" borderId="2" xfId="18" applyFont="1" applyBorder="1" applyAlignment="1">
      <alignment vertical="top"/>
      <protection/>
    </xf>
    <xf numFmtId="0" fontId="1" fillId="0" borderId="6" xfId="18" applyFont="1" applyBorder="1" applyAlignment="1">
      <alignment vertical="top"/>
      <protection/>
    </xf>
    <xf numFmtId="0" fontId="1" fillId="0" borderId="11" xfId="18" applyFont="1" applyBorder="1" applyAlignment="1">
      <alignment horizontal="left" vertical="top" wrapText="1"/>
      <protection/>
    </xf>
    <xf numFmtId="0" fontId="1" fillId="0" borderId="0" xfId="18" applyFont="1" applyAlignment="1">
      <alignment horizontal="left" vertical="top" wrapText="1"/>
      <protection/>
    </xf>
    <xf numFmtId="0" fontId="4" fillId="0" borderId="2" xfId="18" applyFont="1" applyBorder="1" applyAlignment="1">
      <alignment horizontal="center" vertical="top"/>
      <protection/>
    </xf>
    <xf numFmtId="0" fontId="4" fillId="0" borderId="6" xfId="18" applyFont="1" applyBorder="1" applyAlignment="1">
      <alignment horizontal="center" vertical="top"/>
      <protection/>
    </xf>
    <xf numFmtId="0" fontId="4" fillId="0" borderId="2" xfId="18" applyFont="1" applyBorder="1" applyAlignment="1">
      <alignment horizontal="left" vertical="top"/>
      <protection/>
    </xf>
    <xf numFmtId="0" fontId="4" fillId="0" borderId="6" xfId="18" applyFont="1" applyBorder="1" applyAlignment="1">
      <alignment horizontal="left" vertical="top"/>
      <protection/>
    </xf>
    <xf numFmtId="0" fontId="4" fillId="0" borderId="7" xfId="18" applyFont="1" applyBorder="1" applyAlignment="1">
      <alignment horizontal="left" vertical="top" wrapText="1"/>
      <protection/>
    </xf>
    <xf numFmtId="0" fontId="4" fillId="0" borderId="8" xfId="18" applyFont="1" applyBorder="1" applyAlignment="1">
      <alignment horizontal="left" vertical="top" wrapText="1"/>
      <protection/>
    </xf>
    <xf numFmtId="0" fontId="4" fillId="0" borderId="9" xfId="18" applyFont="1" applyBorder="1" applyAlignment="1">
      <alignment horizontal="left" vertical="top" wrapText="1"/>
      <protection/>
    </xf>
    <xf numFmtId="164" fontId="1" fillId="0" borderId="2" xfId="18" applyNumberFormat="1" applyFont="1" applyBorder="1" applyAlignment="1">
      <alignment vertical="top"/>
      <protection/>
    </xf>
    <xf numFmtId="0" fontId="1" fillId="0" borderId="4" xfId="18" applyFont="1" applyBorder="1" applyAlignment="1">
      <alignment vertical="top"/>
      <protection/>
    </xf>
    <xf numFmtId="0" fontId="4" fillId="0" borderId="12" xfId="18" applyFont="1" applyBorder="1" applyAlignment="1">
      <alignment horizontal="center" vertical="top"/>
      <protection/>
    </xf>
    <xf numFmtId="0" fontId="4" fillId="0" borderId="4" xfId="18" applyFont="1" applyBorder="1" applyAlignment="1">
      <alignment horizontal="left" vertical="top"/>
      <protection/>
    </xf>
    <xf numFmtId="0" fontId="4" fillId="0" borderId="4" xfId="18" applyFont="1" applyBorder="1" applyAlignment="1">
      <alignment horizontal="center" vertical="top"/>
      <protection/>
    </xf>
    <xf numFmtId="2" fontId="4" fillId="0" borderId="2" xfId="18" applyNumberFormat="1" applyFont="1" applyBorder="1" applyAlignment="1">
      <alignment horizontal="center" vertical="top"/>
      <protection/>
    </xf>
    <xf numFmtId="2" fontId="4" fillId="0" borderId="6" xfId="18" applyNumberFormat="1" applyFont="1" applyBorder="1" applyAlignment="1">
      <alignment horizontal="center" vertical="top"/>
      <protection/>
    </xf>
    <xf numFmtId="2" fontId="4" fillId="0" borderId="12" xfId="18" applyNumberFormat="1" applyFont="1" applyBorder="1" applyAlignment="1">
      <alignment horizontal="center" vertical="top"/>
      <protection/>
    </xf>
    <xf numFmtId="0" fontId="4" fillId="0" borderId="2" xfId="18" applyFont="1" applyBorder="1" applyAlignment="1">
      <alignment horizontal="right" vertical="top"/>
      <protection/>
    </xf>
    <xf numFmtId="0" fontId="4" fillId="0" borderId="6" xfId="18" applyFont="1" applyBorder="1" applyAlignment="1">
      <alignment horizontal="right" vertical="top"/>
      <protection/>
    </xf>
    <xf numFmtId="0" fontId="4" fillId="0" borderId="4" xfId="18" applyFont="1" applyBorder="1" applyAlignment="1">
      <alignment horizontal="right" vertical="top"/>
      <protection/>
    </xf>
    <xf numFmtId="0" fontId="1" fillId="0" borderId="7" xfId="18" applyFont="1" applyBorder="1" applyAlignment="1">
      <alignment horizontal="left" vertical="top"/>
      <protection/>
    </xf>
    <xf numFmtId="0" fontId="1" fillId="0" borderId="8" xfId="18" applyFont="1" applyBorder="1" applyAlignment="1">
      <alignment horizontal="left" vertical="top"/>
      <protection/>
    </xf>
    <xf numFmtId="0" fontId="1" fillId="0" borderId="9" xfId="18" applyFont="1" applyBorder="1" applyAlignment="1">
      <alignment horizontal="left" vertical="top"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4" xfId="18" applyFont="1" applyFill="1" applyBorder="1" applyAlignment="1">
      <alignment horizontal="center" vertical="center" wrapText="1"/>
      <protection/>
    </xf>
    <xf numFmtId="0" fontId="4" fillId="0" borderId="2" xfId="18" applyFont="1" applyFill="1" applyBorder="1" applyAlignment="1">
      <alignment horizontal="center" vertical="top"/>
      <protection/>
    </xf>
    <xf numFmtId="0" fontId="4" fillId="0" borderId="6" xfId="18" applyFont="1" applyFill="1" applyBorder="1" applyAlignment="1">
      <alignment horizontal="center" vertical="top"/>
      <protection/>
    </xf>
    <xf numFmtId="0" fontId="4" fillId="0" borderId="12" xfId="18" applyFont="1" applyFill="1" applyBorder="1" applyAlignment="1">
      <alignment horizontal="center" vertical="top"/>
      <protection/>
    </xf>
    <xf numFmtId="0" fontId="4" fillId="0" borderId="3" xfId="18" applyFont="1" applyBorder="1" applyAlignment="1">
      <alignment horizontal="left" vertical="top"/>
      <protection/>
    </xf>
    <xf numFmtId="0" fontId="1" fillId="0" borderId="3" xfId="18" applyFont="1" applyBorder="1" applyAlignment="1">
      <alignment horizontal="left" vertical="top"/>
      <protection/>
    </xf>
    <xf numFmtId="0" fontId="4" fillId="0" borderId="4" xfId="18" applyFont="1" applyFill="1" applyBorder="1" applyAlignment="1">
      <alignment horizontal="center" vertical="center"/>
      <protection/>
    </xf>
    <xf numFmtId="0" fontId="4" fillId="0" borderId="3" xfId="18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alny 2" xfId="17"/>
    <cellStyle name="Normalny_Zalacznik Nr 2 - Przedsiewziecia do WPF 2011 1305201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="60" zoomScaleNormal="75" workbookViewId="0" topLeftCell="B16">
      <selection activeCell="H28" sqref="H28"/>
    </sheetView>
  </sheetViews>
  <sheetFormatPr defaultColWidth="9.140625" defaultRowHeight="12.75"/>
  <cols>
    <col min="1" max="1" width="5.421875" style="1" customWidth="1"/>
    <col min="2" max="2" width="96.140625" style="1" customWidth="1"/>
    <col min="3" max="3" width="18.8515625" style="1" customWidth="1"/>
    <col min="4" max="4" width="9.140625" style="1" customWidth="1"/>
    <col min="5" max="5" width="10.00390625" style="1" customWidth="1"/>
    <col min="6" max="6" width="15.140625" style="1" customWidth="1"/>
    <col min="7" max="7" width="14.421875" style="1" hidden="1" customWidth="1"/>
    <col min="8" max="8" width="15.7109375" style="1" customWidth="1"/>
    <col min="9" max="9" width="14.421875" style="1" customWidth="1"/>
    <col min="10" max="10" width="14.57421875" style="1" customWidth="1"/>
    <col min="11" max="11" width="15.8515625" style="1" customWidth="1"/>
    <col min="12" max="12" width="12.28125" style="1" customWidth="1"/>
    <col min="13" max="13" width="11.57421875" style="1" customWidth="1"/>
    <col min="14" max="15" width="11.8515625" style="1" customWidth="1"/>
    <col min="16" max="16" width="11.57421875" style="1" customWidth="1"/>
    <col min="17" max="17" width="13.00390625" style="1" customWidth="1"/>
    <col min="18" max="18" width="16.421875" style="1" customWidth="1"/>
    <col min="19" max="16384" width="9.140625" style="1" customWidth="1"/>
  </cols>
  <sheetData>
    <row r="1" spans="8:17" ht="68.25" customHeight="1">
      <c r="H1" s="2" t="s">
        <v>0</v>
      </c>
      <c r="I1" s="2"/>
      <c r="J1" s="2"/>
      <c r="K1" s="2"/>
      <c r="L1" s="2"/>
      <c r="M1" s="38" t="s">
        <v>66</v>
      </c>
      <c r="N1" s="38"/>
      <c r="O1" s="38"/>
      <c r="P1" s="2"/>
      <c r="Q1" s="2"/>
    </row>
    <row r="2" spans="1:8" ht="59.25" customHeight="1">
      <c r="A2" s="39" t="s">
        <v>1</v>
      </c>
      <c r="B2" s="39"/>
      <c r="C2" s="39"/>
      <c r="D2" s="40"/>
      <c r="E2" s="40"/>
      <c r="F2" s="39"/>
      <c r="H2" s="3"/>
    </row>
    <row r="3" spans="1:18" ht="9.75" customHeight="1">
      <c r="A3" s="4"/>
      <c r="B3" s="4"/>
      <c r="C3" s="4"/>
      <c r="D3" s="4"/>
      <c r="E3" s="4"/>
      <c r="F3" s="4"/>
      <c r="G3" s="5"/>
      <c r="H3" s="6"/>
      <c r="I3" s="5"/>
      <c r="J3" s="5"/>
      <c r="K3" s="7"/>
      <c r="L3" s="7"/>
      <c r="M3" s="7"/>
      <c r="N3" s="7"/>
      <c r="O3" s="7"/>
      <c r="P3" s="7"/>
      <c r="Q3" s="7"/>
      <c r="R3" s="8"/>
    </row>
    <row r="4" spans="1:18" s="11" customFormat="1" ht="64.5" customHeight="1">
      <c r="A4" s="41" t="s">
        <v>2</v>
      </c>
      <c r="B4" s="67" t="s">
        <v>3</v>
      </c>
      <c r="C4" s="67" t="s">
        <v>4</v>
      </c>
      <c r="D4" s="75" t="s">
        <v>5</v>
      </c>
      <c r="E4" s="75"/>
      <c r="F4" s="67" t="s">
        <v>6</v>
      </c>
      <c r="G4" s="75" t="s">
        <v>7</v>
      </c>
      <c r="H4" s="75"/>
      <c r="I4" s="75"/>
      <c r="J4" s="75"/>
      <c r="K4" s="75"/>
      <c r="L4" s="75"/>
      <c r="M4" s="75"/>
      <c r="N4" s="75"/>
      <c r="O4" s="75"/>
      <c r="P4" s="75"/>
      <c r="Q4" s="9"/>
      <c r="R4" s="67" t="s">
        <v>8</v>
      </c>
    </row>
    <row r="5" spans="1:18" s="11" customFormat="1" ht="66" customHeight="1">
      <c r="A5" s="74"/>
      <c r="B5" s="68"/>
      <c r="C5" s="68"/>
      <c r="D5" s="12" t="s">
        <v>9</v>
      </c>
      <c r="E5" s="12" t="s">
        <v>10</v>
      </c>
      <c r="F5" s="68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  <c r="R5" s="68"/>
    </row>
    <row r="6" spans="1:18" s="14" customFormat="1" ht="13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11</v>
      </c>
      <c r="M6" s="13">
        <v>11</v>
      </c>
      <c r="N6" s="13">
        <v>11</v>
      </c>
      <c r="O6" s="13">
        <v>11</v>
      </c>
      <c r="P6" s="13">
        <v>11</v>
      </c>
      <c r="Q6" s="13">
        <v>11</v>
      </c>
      <c r="R6" s="13">
        <v>12</v>
      </c>
    </row>
    <row r="7" spans="1:18" ht="15">
      <c r="A7" s="69" t="s">
        <v>22</v>
      </c>
      <c r="B7" s="72" t="s">
        <v>23</v>
      </c>
      <c r="C7" s="72"/>
      <c r="D7" s="72"/>
      <c r="E7" s="72"/>
      <c r="F7" s="15">
        <f>SUM(F8:F9)</f>
        <v>9632203.3</v>
      </c>
      <c r="G7" s="15">
        <f>SUM(G8:G9)</f>
        <v>1488945.3</v>
      </c>
      <c r="H7" s="15">
        <f>SUM(H8:H9)</f>
        <v>5633258</v>
      </c>
      <c r="I7" s="15">
        <f>SUM(I8:I9)</f>
        <v>710000</v>
      </c>
      <c r="J7" s="15">
        <f>SUM(J8:J9)</f>
        <v>1250000</v>
      </c>
      <c r="K7" s="15">
        <f aca="true" t="shared" si="0" ref="K7:P7">SUM(K8:K9)</f>
        <v>550000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>SUM(Q8:Q9)</f>
        <v>0</v>
      </c>
      <c r="R7" s="53">
        <f>SUM(H7:Q7)</f>
        <v>8143258</v>
      </c>
    </row>
    <row r="8" spans="1:18" ht="14.25">
      <c r="A8" s="70"/>
      <c r="B8" s="73" t="s">
        <v>24</v>
      </c>
      <c r="C8" s="73"/>
      <c r="D8" s="73"/>
      <c r="E8" s="73"/>
      <c r="F8" s="16">
        <f>SUM(G8:P8)</f>
        <v>58314</v>
      </c>
      <c r="G8" s="17">
        <f>G59</f>
        <v>39556</v>
      </c>
      <c r="H8" s="17">
        <f>H59</f>
        <v>18758</v>
      </c>
      <c r="I8" s="17">
        <f>I59</f>
        <v>0</v>
      </c>
      <c r="J8" s="17">
        <f>J59</f>
        <v>0</v>
      </c>
      <c r="K8" s="17">
        <f aca="true" t="shared" si="1" ref="K8:P8">K59</f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>Q59</f>
        <v>0</v>
      </c>
      <c r="R8" s="43"/>
    </row>
    <row r="9" spans="1:18" ht="14.25">
      <c r="A9" s="71"/>
      <c r="B9" s="73" t="s">
        <v>25</v>
      </c>
      <c r="C9" s="73"/>
      <c r="D9" s="73"/>
      <c r="E9" s="73"/>
      <c r="F9" s="16">
        <f aca="true" t="shared" si="2" ref="F9:L9">F12+F60</f>
        <v>9573889.3</v>
      </c>
      <c r="G9" s="16">
        <f t="shared" si="2"/>
        <v>1449389.3</v>
      </c>
      <c r="H9" s="16">
        <f t="shared" si="2"/>
        <v>5614500</v>
      </c>
      <c r="I9" s="16">
        <f t="shared" si="2"/>
        <v>710000</v>
      </c>
      <c r="J9" s="16">
        <f t="shared" si="2"/>
        <v>1250000</v>
      </c>
      <c r="K9" s="16">
        <f t="shared" si="2"/>
        <v>550000</v>
      </c>
      <c r="L9" s="16">
        <f t="shared" si="2"/>
        <v>0</v>
      </c>
      <c r="M9" s="16">
        <f>M12+M36+M45+M60</f>
        <v>0</v>
      </c>
      <c r="N9" s="16">
        <f>N12+N36+N45+N60</f>
        <v>0</v>
      </c>
      <c r="O9" s="16">
        <f>O12+O36+O45+O60</f>
        <v>0</v>
      </c>
      <c r="P9" s="16">
        <f>P12+P36+P45+P60</f>
        <v>0</v>
      </c>
      <c r="Q9" s="16">
        <f>Q12+Q36+Q45+Q60</f>
        <v>0</v>
      </c>
      <c r="R9" s="54"/>
    </row>
    <row r="10" spans="1:18" ht="15">
      <c r="A10" s="46" t="s">
        <v>26</v>
      </c>
      <c r="B10" s="19" t="s">
        <v>27</v>
      </c>
      <c r="C10" s="20"/>
      <c r="D10" s="20"/>
      <c r="E10" s="21"/>
      <c r="F10" s="16">
        <f>SUM(G10:P10)</f>
        <v>9573889.3</v>
      </c>
      <c r="G10" s="15">
        <f>SUM(G11:G12)</f>
        <v>1449389.3</v>
      </c>
      <c r="H10" s="15">
        <f>SUM(H11:H12)</f>
        <v>5614500</v>
      </c>
      <c r="I10" s="15">
        <f>SUM(I11:I12)</f>
        <v>710000</v>
      </c>
      <c r="J10" s="15">
        <f>SUM(J11:J12)</f>
        <v>1250000</v>
      </c>
      <c r="K10" s="15">
        <f aca="true" t="shared" si="3" ref="K10:P10">SUM(K11:K12)</f>
        <v>550000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15">
        <f t="shared" si="3"/>
        <v>0</v>
      </c>
      <c r="P10" s="15">
        <f t="shared" si="3"/>
        <v>0</v>
      </c>
      <c r="Q10" s="15">
        <f>SUM(Q11:Q12)</f>
        <v>0</v>
      </c>
      <c r="R10" s="53">
        <f>SUM(H10:Q10)</f>
        <v>8124500</v>
      </c>
    </row>
    <row r="11" spans="1:18" ht="14.25">
      <c r="A11" s="47"/>
      <c r="B11" s="22" t="s">
        <v>24</v>
      </c>
      <c r="C11" s="23"/>
      <c r="D11" s="23"/>
      <c r="E11" s="24"/>
      <c r="F11" s="17">
        <f aca="true" t="shared" si="4" ref="F11:Q11">F14+F35+F44</f>
        <v>0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43"/>
    </row>
    <row r="12" spans="1:18" ht="14.25">
      <c r="A12" s="55"/>
      <c r="B12" s="22" t="s">
        <v>25</v>
      </c>
      <c r="C12" s="23"/>
      <c r="D12" s="23"/>
      <c r="E12" s="24"/>
      <c r="F12" s="17">
        <f aca="true" t="shared" si="5" ref="F12:Q12">F15+F36+F45</f>
        <v>9573889.3</v>
      </c>
      <c r="G12" s="17">
        <f t="shared" si="5"/>
        <v>1449389.3</v>
      </c>
      <c r="H12" s="17">
        <f t="shared" si="5"/>
        <v>5614500</v>
      </c>
      <c r="I12" s="17">
        <f t="shared" si="5"/>
        <v>710000</v>
      </c>
      <c r="J12" s="17">
        <f t="shared" si="5"/>
        <v>1250000</v>
      </c>
      <c r="K12" s="17">
        <f t="shared" si="5"/>
        <v>550000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54"/>
    </row>
    <row r="13" spans="1:18" ht="33" customHeight="1">
      <c r="A13" s="61" t="s">
        <v>28</v>
      </c>
      <c r="B13" s="50" t="s">
        <v>29</v>
      </c>
      <c r="C13" s="51"/>
      <c r="D13" s="51"/>
      <c r="E13" s="52"/>
      <c r="F13" s="16">
        <f>SUM(G13:P13)</f>
        <v>7687567.3</v>
      </c>
      <c r="G13" s="15">
        <f>G14+G15</f>
        <v>1324567.3</v>
      </c>
      <c r="H13" s="15">
        <f aca="true" t="shared" si="6" ref="H13:P13">H14+H15</f>
        <v>3903000</v>
      </c>
      <c r="I13" s="15">
        <f t="shared" si="6"/>
        <v>660000</v>
      </c>
      <c r="J13" s="15">
        <f t="shared" si="6"/>
        <v>1250000</v>
      </c>
      <c r="K13" s="15">
        <f t="shared" si="6"/>
        <v>550000</v>
      </c>
      <c r="L13" s="15">
        <f t="shared" si="6"/>
        <v>0</v>
      </c>
      <c r="M13" s="15">
        <f t="shared" si="6"/>
        <v>0</v>
      </c>
      <c r="N13" s="15">
        <f t="shared" si="6"/>
        <v>0</v>
      </c>
      <c r="O13" s="15">
        <f t="shared" si="6"/>
        <v>0</v>
      </c>
      <c r="P13" s="15">
        <f t="shared" si="6"/>
        <v>0</v>
      </c>
      <c r="Q13" s="15">
        <f>Q14+Q15</f>
        <v>0</v>
      </c>
      <c r="R13" s="53">
        <f>SUM(H13:Q13)</f>
        <v>6363000</v>
      </c>
    </row>
    <row r="14" spans="1:18" ht="14.25">
      <c r="A14" s="62"/>
      <c r="B14" s="64" t="s">
        <v>24</v>
      </c>
      <c r="C14" s="65"/>
      <c r="D14" s="65"/>
      <c r="E14" s="66"/>
      <c r="F14" s="16">
        <f aca="true" t="shared" si="7" ref="F14:Q14">F17+F20+F23+F26+F56+F29+F32</f>
        <v>0</v>
      </c>
      <c r="G14" s="16">
        <f t="shared" si="7"/>
        <v>0</v>
      </c>
      <c r="H14" s="16">
        <f t="shared" si="7"/>
        <v>0</v>
      </c>
      <c r="I14" s="16">
        <f t="shared" si="7"/>
        <v>0</v>
      </c>
      <c r="J14" s="16">
        <f t="shared" si="7"/>
        <v>0</v>
      </c>
      <c r="K14" s="16">
        <f t="shared" si="7"/>
        <v>0</v>
      </c>
      <c r="L14" s="16">
        <f t="shared" si="7"/>
        <v>0</v>
      </c>
      <c r="M14" s="16">
        <f t="shared" si="7"/>
        <v>0</v>
      </c>
      <c r="N14" s="16">
        <f t="shared" si="7"/>
        <v>0</v>
      </c>
      <c r="O14" s="16">
        <f t="shared" si="7"/>
        <v>0</v>
      </c>
      <c r="P14" s="16">
        <f t="shared" si="7"/>
        <v>0</v>
      </c>
      <c r="Q14" s="16">
        <f t="shared" si="7"/>
        <v>0</v>
      </c>
      <c r="R14" s="43"/>
    </row>
    <row r="15" spans="1:18" ht="14.25">
      <c r="A15" s="63"/>
      <c r="B15" s="64" t="s">
        <v>25</v>
      </c>
      <c r="C15" s="65"/>
      <c r="D15" s="65"/>
      <c r="E15" s="66"/>
      <c r="F15" s="16">
        <f>F18+F21+F24+F27+F57+F30+F33</f>
        <v>9187567.3</v>
      </c>
      <c r="G15" s="16">
        <f>G18+G21+G24+G27+G57+G30+G33</f>
        <v>1324567.3</v>
      </c>
      <c r="H15" s="16">
        <f>H18+H21+H24+H27+H30+H33</f>
        <v>3903000</v>
      </c>
      <c r="I15" s="16">
        <f aca="true" t="shared" si="8" ref="I15:Q15">I18+I21+I24+I27+I57+I30+I33</f>
        <v>660000</v>
      </c>
      <c r="J15" s="16">
        <f t="shared" si="8"/>
        <v>1250000</v>
      </c>
      <c r="K15" s="16">
        <f t="shared" si="8"/>
        <v>550000</v>
      </c>
      <c r="L15" s="16">
        <f t="shared" si="8"/>
        <v>0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6">
        <f t="shared" si="8"/>
        <v>0</v>
      </c>
      <c r="R15" s="54"/>
    </row>
    <row r="16" spans="1:18" ht="70.5" customHeight="1">
      <c r="A16" s="46" t="s">
        <v>30</v>
      </c>
      <c r="B16" s="25" t="s">
        <v>31</v>
      </c>
      <c r="C16" s="48" t="s">
        <v>32</v>
      </c>
      <c r="D16" s="46">
        <v>2011</v>
      </c>
      <c r="E16" s="46">
        <v>2012</v>
      </c>
      <c r="F16" s="16">
        <f aca="true" t="shared" si="9" ref="F16:F21">SUM(G16:P16)</f>
        <v>447949</v>
      </c>
      <c r="G16" s="15">
        <f>SUM(G17:G18)</f>
        <v>292949</v>
      </c>
      <c r="H16" s="15">
        <f>SUM(H17:H18)</f>
        <v>155000</v>
      </c>
      <c r="I16" s="15">
        <f>SUM(I17:I18)</f>
        <v>0</v>
      </c>
      <c r="J16" s="15">
        <f>SUM(J17:J18)</f>
        <v>0</v>
      </c>
      <c r="K16" s="26"/>
      <c r="L16" s="26"/>
      <c r="M16" s="26"/>
      <c r="N16" s="26"/>
      <c r="O16" s="26"/>
      <c r="P16" s="26"/>
      <c r="Q16" s="26"/>
      <c r="R16" s="53">
        <f>SUM(H16:Q16)</f>
        <v>155000</v>
      </c>
    </row>
    <row r="17" spans="1:18" ht="14.25">
      <c r="A17" s="47"/>
      <c r="B17" s="22" t="s">
        <v>24</v>
      </c>
      <c r="C17" s="49"/>
      <c r="D17" s="47"/>
      <c r="E17" s="47"/>
      <c r="F17" s="16">
        <f t="shared" si="9"/>
        <v>0</v>
      </c>
      <c r="G17" s="17"/>
      <c r="H17" s="17"/>
      <c r="I17" s="17"/>
      <c r="J17" s="17"/>
      <c r="K17" s="18"/>
      <c r="L17" s="18"/>
      <c r="M17" s="18"/>
      <c r="N17" s="18"/>
      <c r="O17" s="18"/>
      <c r="P17" s="18"/>
      <c r="Q17" s="18"/>
      <c r="R17" s="43"/>
    </row>
    <row r="18" spans="1:18" ht="14.25">
      <c r="A18" s="55"/>
      <c r="B18" s="22" t="s">
        <v>25</v>
      </c>
      <c r="C18" s="56"/>
      <c r="D18" s="57"/>
      <c r="E18" s="57"/>
      <c r="F18" s="16">
        <f t="shared" si="9"/>
        <v>447949</v>
      </c>
      <c r="G18" s="27">
        <v>292949</v>
      </c>
      <c r="H18" s="27">
        <v>155000</v>
      </c>
      <c r="I18" s="27"/>
      <c r="J18" s="27"/>
      <c r="K18" s="28"/>
      <c r="L18" s="28"/>
      <c r="M18" s="28"/>
      <c r="N18" s="28"/>
      <c r="O18" s="28"/>
      <c r="P18" s="28"/>
      <c r="Q18" s="28"/>
      <c r="R18" s="54"/>
    </row>
    <row r="19" spans="1:18" ht="126" customHeight="1">
      <c r="A19" s="46" t="s">
        <v>33</v>
      </c>
      <c r="B19" s="29" t="s">
        <v>34</v>
      </c>
      <c r="C19" s="48" t="s">
        <v>32</v>
      </c>
      <c r="D19" s="46">
        <v>2010</v>
      </c>
      <c r="E19" s="46">
        <v>2012</v>
      </c>
      <c r="F19" s="16">
        <f t="shared" si="9"/>
        <v>2471978</v>
      </c>
      <c r="G19" s="15">
        <f>SUM(G20:G21)</f>
        <v>271978</v>
      </c>
      <c r="H19" s="15">
        <f>SUM(H20:H21)</f>
        <v>2200000</v>
      </c>
      <c r="I19" s="15">
        <f>SUM(I20:I21)</f>
        <v>0</v>
      </c>
      <c r="J19" s="15">
        <f>SUM(J20:J21)</f>
        <v>0</v>
      </c>
      <c r="K19" s="26"/>
      <c r="L19" s="26"/>
      <c r="M19" s="26"/>
      <c r="N19" s="26"/>
      <c r="O19" s="26"/>
      <c r="P19" s="26"/>
      <c r="Q19" s="26"/>
      <c r="R19" s="53">
        <f>SUM(H19:Q19)</f>
        <v>2200000</v>
      </c>
    </row>
    <row r="20" spans="1:18" ht="14.25" customHeight="1">
      <c r="A20" s="47"/>
      <c r="B20" s="22" t="s">
        <v>24</v>
      </c>
      <c r="C20" s="49"/>
      <c r="D20" s="47"/>
      <c r="E20" s="47"/>
      <c r="F20" s="16">
        <f t="shared" si="9"/>
        <v>0</v>
      </c>
      <c r="G20" s="17"/>
      <c r="H20" s="17"/>
      <c r="I20" s="17"/>
      <c r="J20" s="17"/>
      <c r="K20" s="18"/>
      <c r="L20" s="18"/>
      <c r="M20" s="18"/>
      <c r="N20" s="18"/>
      <c r="O20" s="18"/>
      <c r="P20" s="18"/>
      <c r="Q20" s="18"/>
      <c r="R20" s="43"/>
    </row>
    <row r="21" spans="1:18" ht="14.25" customHeight="1">
      <c r="A21" s="57"/>
      <c r="B21" s="22" t="s">
        <v>25</v>
      </c>
      <c r="C21" s="56"/>
      <c r="D21" s="57"/>
      <c r="E21" s="57"/>
      <c r="F21" s="16">
        <f t="shared" si="9"/>
        <v>2471978</v>
      </c>
      <c r="G21" s="27">
        <v>271978</v>
      </c>
      <c r="H21" s="27">
        <v>2200000</v>
      </c>
      <c r="I21" s="27"/>
      <c r="J21" s="27"/>
      <c r="K21" s="28"/>
      <c r="L21" s="28"/>
      <c r="M21" s="28"/>
      <c r="N21" s="28"/>
      <c r="O21" s="28"/>
      <c r="P21" s="28"/>
      <c r="Q21" s="28"/>
      <c r="R21" s="54"/>
    </row>
    <row r="22" spans="1:18" ht="30" customHeight="1">
      <c r="A22" s="46" t="s">
        <v>35</v>
      </c>
      <c r="B22" s="30" t="s">
        <v>36</v>
      </c>
      <c r="C22" s="48" t="s">
        <v>32</v>
      </c>
      <c r="D22" s="46">
        <v>2010</v>
      </c>
      <c r="E22" s="46">
        <v>2015</v>
      </c>
      <c r="F22" s="16">
        <f>SUM(G22:P22)</f>
        <v>2145072</v>
      </c>
      <c r="G22" s="15">
        <f>SUM(G23:G24)</f>
        <v>155072</v>
      </c>
      <c r="H22" s="15">
        <f>SUM(H23:H24)</f>
        <v>30000</v>
      </c>
      <c r="I22" s="15">
        <f>SUM(I23:I24)</f>
        <v>160000</v>
      </c>
      <c r="J22" s="15">
        <f>SUM(J23:J24)</f>
        <v>1250000</v>
      </c>
      <c r="K22" s="15">
        <f>SUM(K23:K24)</f>
        <v>550000</v>
      </c>
      <c r="L22" s="26"/>
      <c r="M22" s="26"/>
      <c r="N22" s="26"/>
      <c r="O22" s="26"/>
      <c r="P22" s="26"/>
      <c r="Q22" s="26"/>
      <c r="R22" s="53">
        <f>SUM(H22:Q22)</f>
        <v>1990000</v>
      </c>
    </row>
    <row r="23" spans="1:18" ht="14.25">
      <c r="A23" s="47"/>
      <c r="B23" s="22" t="s">
        <v>24</v>
      </c>
      <c r="C23" s="49"/>
      <c r="D23" s="47"/>
      <c r="E23" s="47"/>
      <c r="F23" s="16">
        <f>SUM(G23:P23)</f>
        <v>0</v>
      </c>
      <c r="G23" s="17"/>
      <c r="H23" s="17"/>
      <c r="I23" s="17"/>
      <c r="J23" s="17"/>
      <c r="K23" s="18"/>
      <c r="L23" s="18"/>
      <c r="M23" s="18"/>
      <c r="N23" s="18"/>
      <c r="O23" s="18"/>
      <c r="P23" s="18"/>
      <c r="Q23" s="18"/>
      <c r="R23" s="43"/>
    </row>
    <row r="24" spans="1:18" ht="14.25">
      <c r="A24" s="55"/>
      <c r="B24" s="22" t="s">
        <v>25</v>
      </c>
      <c r="C24" s="56"/>
      <c r="D24" s="57"/>
      <c r="E24" s="57"/>
      <c r="F24" s="16">
        <f>SUM(G24:P24)</f>
        <v>2145072</v>
      </c>
      <c r="G24" s="27">
        <v>155072</v>
      </c>
      <c r="H24" s="27">
        <v>30000</v>
      </c>
      <c r="I24" s="27">
        <v>160000</v>
      </c>
      <c r="J24" s="27">
        <v>1250000</v>
      </c>
      <c r="K24" s="27">
        <v>550000</v>
      </c>
      <c r="L24" s="28"/>
      <c r="M24" s="28"/>
      <c r="N24" s="28"/>
      <c r="O24" s="28"/>
      <c r="P24" s="28"/>
      <c r="Q24" s="28"/>
      <c r="R24" s="54"/>
    </row>
    <row r="25" spans="1:18" ht="30.75" customHeight="1">
      <c r="A25" s="46" t="s">
        <v>37</v>
      </c>
      <c r="B25" s="30" t="s">
        <v>38</v>
      </c>
      <c r="C25" s="48" t="s">
        <v>32</v>
      </c>
      <c r="D25" s="46">
        <v>2010</v>
      </c>
      <c r="E25" s="46">
        <v>2012</v>
      </c>
      <c r="F25" s="16">
        <f aca="true" t="shared" si="10" ref="F25:F72">SUM(G25:P25)</f>
        <v>2148959</v>
      </c>
      <c r="G25" s="15">
        <f>SUM(G26:G27)</f>
        <v>548959</v>
      </c>
      <c r="H25" s="15">
        <v>1100000</v>
      </c>
      <c r="I25" s="15">
        <f>SUM(I26:I27)</f>
        <v>500000</v>
      </c>
      <c r="J25" s="15">
        <f>SUM(J26:J27)</f>
        <v>0</v>
      </c>
      <c r="K25" s="26"/>
      <c r="L25" s="26"/>
      <c r="M25" s="26"/>
      <c r="N25" s="26"/>
      <c r="O25" s="26"/>
      <c r="P25" s="26"/>
      <c r="Q25" s="26"/>
      <c r="R25" s="53">
        <f>SUM(H25:Q25)</f>
        <v>1600000</v>
      </c>
    </row>
    <row r="26" spans="1:18" ht="14.25">
      <c r="A26" s="47"/>
      <c r="B26" s="22" t="s">
        <v>24</v>
      </c>
      <c r="C26" s="49"/>
      <c r="D26" s="47"/>
      <c r="E26" s="47"/>
      <c r="F26" s="16">
        <f t="shared" si="10"/>
        <v>0</v>
      </c>
      <c r="G26" s="17"/>
      <c r="H26" s="17"/>
      <c r="I26" s="17"/>
      <c r="J26" s="17"/>
      <c r="K26" s="18"/>
      <c r="L26" s="18"/>
      <c r="M26" s="18"/>
      <c r="N26" s="18"/>
      <c r="O26" s="18"/>
      <c r="P26" s="18"/>
      <c r="Q26" s="18"/>
      <c r="R26" s="43"/>
    </row>
    <row r="27" spans="1:18" ht="14.25">
      <c r="A27" s="55"/>
      <c r="B27" s="22" t="s">
        <v>25</v>
      </c>
      <c r="C27" s="56"/>
      <c r="D27" s="57"/>
      <c r="E27" s="57"/>
      <c r="F27" s="16">
        <f t="shared" si="10"/>
        <v>2148959</v>
      </c>
      <c r="G27" s="27">
        <v>548959</v>
      </c>
      <c r="H27" s="27">
        <v>1100000</v>
      </c>
      <c r="I27" s="27">
        <v>500000</v>
      </c>
      <c r="J27" s="27"/>
      <c r="K27" s="28"/>
      <c r="L27" s="28"/>
      <c r="M27" s="28"/>
      <c r="N27" s="28"/>
      <c r="O27" s="28"/>
      <c r="P27" s="28"/>
      <c r="Q27" s="28"/>
      <c r="R27" s="54"/>
    </row>
    <row r="28" spans="1:18" ht="17.25" customHeight="1">
      <c r="A28" s="46" t="s">
        <v>39</v>
      </c>
      <c r="B28" s="30" t="s">
        <v>41</v>
      </c>
      <c r="C28" s="48" t="s">
        <v>32</v>
      </c>
      <c r="D28" s="46">
        <v>2011</v>
      </c>
      <c r="E28" s="46">
        <v>2012</v>
      </c>
      <c r="F28" s="16">
        <f t="shared" si="10"/>
        <v>422360</v>
      </c>
      <c r="G28" s="15">
        <f>SUM(G29:G30)</f>
        <v>22360</v>
      </c>
      <c r="H28" s="15">
        <f>SUM(H29:H30)</f>
        <v>400000</v>
      </c>
      <c r="I28" s="15">
        <f>SUM(I29:I30)</f>
        <v>0</v>
      </c>
      <c r="J28" s="15">
        <f>SUM(J29:J30)</f>
        <v>0</v>
      </c>
      <c r="K28" s="26"/>
      <c r="L28" s="26"/>
      <c r="M28" s="26"/>
      <c r="N28" s="26"/>
      <c r="O28" s="26"/>
      <c r="P28" s="26"/>
      <c r="Q28" s="26"/>
      <c r="R28" s="53">
        <f>SUM(H28:Q28)</f>
        <v>400000</v>
      </c>
    </row>
    <row r="29" spans="1:18" ht="14.25">
      <c r="A29" s="47"/>
      <c r="B29" s="22" t="s">
        <v>24</v>
      </c>
      <c r="C29" s="49"/>
      <c r="D29" s="47"/>
      <c r="E29" s="47"/>
      <c r="F29" s="16">
        <f t="shared" si="10"/>
        <v>0</v>
      </c>
      <c r="G29" s="17"/>
      <c r="H29" s="17"/>
      <c r="I29" s="17"/>
      <c r="J29" s="17"/>
      <c r="K29" s="18"/>
      <c r="L29" s="18"/>
      <c r="M29" s="18"/>
      <c r="N29" s="18"/>
      <c r="O29" s="18"/>
      <c r="P29" s="18"/>
      <c r="Q29" s="18"/>
      <c r="R29" s="43"/>
    </row>
    <row r="30" spans="1:18" ht="14.25">
      <c r="A30" s="57"/>
      <c r="B30" s="22" t="s">
        <v>25</v>
      </c>
      <c r="C30" s="56"/>
      <c r="D30" s="57"/>
      <c r="E30" s="57"/>
      <c r="F30" s="16">
        <f t="shared" si="10"/>
        <v>422360</v>
      </c>
      <c r="G30" s="27">
        <v>22360</v>
      </c>
      <c r="H30" s="27">
        <v>400000</v>
      </c>
      <c r="I30" s="27"/>
      <c r="J30" s="27"/>
      <c r="K30" s="28"/>
      <c r="L30" s="28"/>
      <c r="M30" s="28"/>
      <c r="N30" s="28"/>
      <c r="O30" s="28"/>
      <c r="P30" s="28"/>
      <c r="Q30" s="28"/>
      <c r="R30" s="54"/>
    </row>
    <row r="31" spans="1:18" ht="18" customHeight="1">
      <c r="A31" s="46" t="s">
        <v>65</v>
      </c>
      <c r="B31" s="30" t="s">
        <v>42</v>
      </c>
      <c r="C31" s="48" t="s">
        <v>32</v>
      </c>
      <c r="D31" s="46">
        <v>2011</v>
      </c>
      <c r="E31" s="46">
        <v>2012</v>
      </c>
      <c r="F31" s="16">
        <f t="shared" si="10"/>
        <v>29993</v>
      </c>
      <c r="G31" s="15">
        <f aca="true" t="shared" si="11" ref="G31:Q31">SUM(G32:G33)</f>
        <v>11993</v>
      </c>
      <c r="H31" s="15">
        <f t="shared" si="11"/>
        <v>18000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5">
        <f t="shared" si="11"/>
        <v>0</v>
      </c>
      <c r="O31" s="15">
        <f t="shared" si="11"/>
        <v>0</v>
      </c>
      <c r="P31" s="15">
        <f t="shared" si="11"/>
        <v>0</v>
      </c>
      <c r="Q31" s="15">
        <f t="shared" si="11"/>
        <v>0</v>
      </c>
      <c r="R31" s="53">
        <f>SUM(H31:Q31)</f>
        <v>18000</v>
      </c>
    </row>
    <row r="32" spans="1:18" ht="14.25">
      <c r="A32" s="47"/>
      <c r="B32" s="22" t="s">
        <v>24</v>
      </c>
      <c r="C32" s="49"/>
      <c r="D32" s="47"/>
      <c r="E32" s="47"/>
      <c r="F32" s="16">
        <f t="shared" si="10"/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43"/>
    </row>
    <row r="33" spans="1:18" ht="14.25">
      <c r="A33" s="55"/>
      <c r="B33" s="22" t="s">
        <v>25</v>
      </c>
      <c r="C33" s="56"/>
      <c r="D33" s="57"/>
      <c r="E33" s="57"/>
      <c r="F33" s="16">
        <f t="shared" si="10"/>
        <v>29993</v>
      </c>
      <c r="G33" s="27">
        <v>11993</v>
      </c>
      <c r="H33" s="27">
        <v>18000</v>
      </c>
      <c r="I33" s="27"/>
      <c r="J33" s="27">
        <v>0</v>
      </c>
      <c r="K33" s="27">
        <v>0</v>
      </c>
      <c r="L33" s="27"/>
      <c r="M33" s="27"/>
      <c r="N33" s="27"/>
      <c r="O33" s="27"/>
      <c r="P33" s="27"/>
      <c r="Q33" s="27"/>
      <c r="R33" s="54"/>
    </row>
    <row r="34" spans="1:18" ht="33" customHeight="1">
      <c r="A34" s="61" t="s">
        <v>43</v>
      </c>
      <c r="B34" s="50" t="s">
        <v>44</v>
      </c>
      <c r="C34" s="51"/>
      <c r="D34" s="51"/>
      <c r="E34" s="52"/>
      <c r="F34" s="16">
        <f t="shared" si="10"/>
        <v>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42"/>
    </row>
    <row r="35" spans="1:18" ht="14.25">
      <c r="A35" s="62"/>
      <c r="B35" s="64" t="s">
        <v>24</v>
      </c>
      <c r="C35" s="65"/>
      <c r="D35" s="65"/>
      <c r="E35" s="66"/>
      <c r="F35" s="16">
        <f t="shared" si="10"/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43"/>
    </row>
    <row r="36" spans="1:18" ht="14.25">
      <c r="A36" s="63"/>
      <c r="B36" s="64" t="s">
        <v>25</v>
      </c>
      <c r="C36" s="65"/>
      <c r="D36" s="65"/>
      <c r="E36" s="66"/>
      <c r="F36" s="16">
        <f t="shared" si="10"/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54"/>
    </row>
    <row r="37" spans="1:18" ht="15">
      <c r="A37" s="46"/>
      <c r="B37" s="19" t="s">
        <v>45</v>
      </c>
      <c r="C37" s="48"/>
      <c r="D37" s="46"/>
      <c r="E37" s="46"/>
      <c r="F37" s="16">
        <f t="shared" si="10"/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42"/>
    </row>
    <row r="38" spans="1:18" ht="14.25">
      <c r="A38" s="47"/>
      <c r="B38" s="22" t="s">
        <v>24</v>
      </c>
      <c r="C38" s="49"/>
      <c r="D38" s="47"/>
      <c r="E38" s="47"/>
      <c r="F38" s="16">
        <f t="shared" si="10"/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3"/>
    </row>
    <row r="39" spans="1:18" ht="14.25">
      <c r="A39" s="55"/>
      <c r="B39" s="22" t="s">
        <v>25</v>
      </c>
      <c r="C39" s="56"/>
      <c r="D39" s="57"/>
      <c r="E39" s="57"/>
      <c r="F39" s="16">
        <f t="shared" si="10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54"/>
    </row>
    <row r="40" spans="1:18" ht="15">
      <c r="A40" s="46"/>
      <c r="B40" s="19" t="s">
        <v>45</v>
      </c>
      <c r="C40" s="48"/>
      <c r="D40" s="46"/>
      <c r="E40" s="46"/>
      <c r="F40" s="16">
        <f t="shared" si="10"/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42"/>
    </row>
    <row r="41" spans="1:18" ht="14.25">
      <c r="A41" s="47"/>
      <c r="B41" s="22" t="s">
        <v>24</v>
      </c>
      <c r="C41" s="49"/>
      <c r="D41" s="47"/>
      <c r="E41" s="47"/>
      <c r="F41" s="16">
        <f t="shared" si="10"/>
        <v>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3"/>
    </row>
    <row r="42" spans="1:18" ht="14.25">
      <c r="A42" s="55"/>
      <c r="B42" s="22" t="s">
        <v>25</v>
      </c>
      <c r="C42" s="56"/>
      <c r="D42" s="57"/>
      <c r="E42" s="57"/>
      <c r="F42" s="16">
        <f t="shared" si="10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54"/>
    </row>
    <row r="43" spans="1:18" ht="25.5" customHeight="1">
      <c r="A43" s="61" t="s">
        <v>46</v>
      </c>
      <c r="B43" s="50" t="s">
        <v>47</v>
      </c>
      <c r="C43" s="51"/>
      <c r="D43" s="51"/>
      <c r="E43" s="52"/>
      <c r="F43" s="16">
        <f t="shared" si="10"/>
        <v>1886322</v>
      </c>
      <c r="G43" s="15">
        <f>G44+G45</f>
        <v>124822</v>
      </c>
      <c r="H43" s="15">
        <f>H44+H45</f>
        <v>1711500</v>
      </c>
      <c r="I43" s="15">
        <f aca="true" t="shared" si="12" ref="I43:P43">I44+I45</f>
        <v>50000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12"/>
        <v>0</v>
      </c>
      <c r="O43" s="15">
        <f t="shared" si="12"/>
        <v>0</v>
      </c>
      <c r="P43" s="15">
        <f t="shared" si="12"/>
        <v>0</v>
      </c>
      <c r="Q43" s="15">
        <f>Q44+Q45</f>
        <v>0</v>
      </c>
      <c r="R43" s="53">
        <f>SUM(H43:Q43)</f>
        <v>1761500</v>
      </c>
    </row>
    <row r="44" spans="1:18" ht="14.25">
      <c r="A44" s="62"/>
      <c r="B44" s="64" t="s">
        <v>24</v>
      </c>
      <c r="C44" s="65"/>
      <c r="D44" s="65"/>
      <c r="E44" s="66"/>
      <c r="F44" s="16">
        <f>F47+F50+F53</f>
        <v>0</v>
      </c>
      <c r="G44" s="16">
        <f aca="true" t="shared" si="13" ref="G44:Q45">G47+G50+G53</f>
        <v>0</v>
      </c>
      <c r="H44" s="16">
        <f t="shared" si="13"/>
        <v>0</v>
      </c>
      <c r="I44" s="16">
        <f t="shared" si="13"/>
        <v>0</v>
      </c>
      <c r="J44" s="16">
        <f t="shared" si="13"/>
        <v>0</v>
      </c>
      <c r="K44" s="16">
        <f t="shared" si="13"/>
        <v>0</v>
      </c>
      <c r="L44" s="16">
        <f t="shared" si="13"/>
        <v>0</v>
      </c>
      <c r="M44" s="16">
        <f t="shared" si="13"/>
        <v>0</v>
      </c>
      <c r="N44" s="16">
        <f t="shared" si="13"/>
        <v>0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43"/>
    </row>
    <row r="45" spans="1:18" ht="14.25">
      <c r="A45" s="63"/>
      <c r="B45" s="64" t="s">
        <v>25</v>
      </c>
      <c r="C45" s="65"/>
      <c r="D45" s="65"/>
      <c r="E45" s="66"/>
      <c r="F45" s="16">
        <f>F48+F51+F54</f>
        <v>386322</v>
      </c>
      <c r="G45" s="16">
        <f t="shared" si="13"/>
        <v>124822</v>
      </c>
      <c r="H45" s="16">
        <f>H48+H51+H54+H57</f>
        <v>1711500</v>
      </c>
      <c r="I45" s="16">
        <f aca="true" t="shared" si="14" ref="I45:Q45">I48+I51+I54+I57</f>
        <v>50000</v>
      </c>
      <c r="J45" s="16">
        <f t="shared" si="14"/>
        <v>0</v>
      </c>
      <c r="K45" s="16">
        <f t="shared" si="14"/>
        <v>0</v>
      </c>
      <c r="L45" s="16">
        <f t="shared" si="14"/>
        <v>0</v>
      </c>
      <c r="M45" s="16">
        <f t="shared" si="14"/>
        <v>0</v>
      </c>
      <c r="N45" s="16">
        <f t="shared" si="14"/>
        <v>0</v>
      </c>
      <c r="O45" s="16">
        <f t="shared" si="14"/>
        <v>0</v>
      </c>
      <c r="P45" s="16">
        <f t="shared" si="14"/>
        <v>0</v>
      </c>
      <c r="Q45" s="16">
        <f t="shared" si="14"/>
        <v>0</v>
      </c>
      <c r="R45" s="54"/>
    </row>
    <row r="46" spans="1:18" ht="36" customHeight="1">
      <c r="A46" s="46" t="s">
        <v>48</v>
      </c>
      <c r="B46" s="32" t="s">
        <v>49</v>
      </c>
      <c r="C46" s="48" t="s">
        <v>32</v>
      </c>
      <c r="D46" s="46">
        <v>2010</v>
      </c>
      <c r="E46" s="46">
        <v>2013</v>
      </c>
      <c r="F46" s="16">
        <f t="shared" si="10"/>
        <v>81822</v>
      </c>
      <c r="G46" s="15">
        <f>SUM(G47:G48)</f>
        <v>31822</v>
      </c>
      <c r="H46" s="15">
        <f>SUM(H47:H48)</f>
        <v>0</v>
      </c>
      <c r="I46" s="15">
        <f>SUM(I47:I48)</f>
        <v>50000</v>
      </c>
      <c r="J46" s="15">
        <f>SUM(J47:J48)</f>
        <v>0</v>
      </c>
      <c r="K46" s="26"/>
      <c r="L46" s="26"/>
      <c r="M46" s="26"/>
      <c r="N46" s="26"/>
      <c r="O46" s="26"/>
      <c r="P46" s="26"/>
      <c r="Q46" s="26"/>
      <c r="R46" s="53">
        <f>SUM(H46:Q46)</f>
        <v>50000</v>
      </c>
    </row>
    <row r="47" spans="1:18" ht="14.25">
      <c r="A47" s="47"/>
      <c r="B47" s="22" t="s">
        <v>24</v>
      </c>
      <c r="C47" s="49"/>
      <c r="D47" s="47"/>
      <c r="E47" s="47"/>
      <c r="F47" s="16">
        <f t="shared" si="10"/>
        <v>0</v>
      </c>
      <c r="G47" s="16">
        <f>SUM(H47:R47)</f>
        <v>0</v>
      </c>
      <c r="H47" s="16">
        <f>SUM(I47:S47)</f>
        <v>0</v>
      </c>
      <c r="I47" s="17"/>
      <c r="J47" s="17"/>
      <c r="K47" s="18"/>
      <c r="L47" s="18"/>
      <c r="M47" s="18"/>
      <c r="N47" s="18"/>
      <c r="O47" s="18"/>
      <c r="P47" s="18"/>
      <c r="Q47" s="18"/>
      <c r="R47" s="43"/>
    </row>
    <row r="48" spans="1:18" ht="21" customHeight="1">
      <c r="A48" s="55"/>
      <c r="B48" s="22" t="s">
        <v>25</v>
      </c>
      <c r="C48" s="56"/>
      <c r="D48" s="57"/>
      <c r="E48" s="57"/>
      <c r="F48" s="16">
        <f t="shared" si="10"/>
        <v>81822</v>
      </c>
      <c r="G48" s="27">
        <v>31822</v>
      </c>
      <c r="H48" s="27"/>
      <c r="I48" s="27">
        <v>50000</v>
      </c>
      <c r="J48" s="27"/>
      <c r="K48" s="28"/>
      <c r="L48" s="28"/>
      <c r="M48" s="28"/>
      <c r="N48" s="28"/>
      <c r="O48" s="28"/>
      <c r="P48" s="28"/>
      <c r="Q48" s="28"/>
      <c r="R48" s="54"/>
    </row>
    <row r="49" spans="1:18" ht="25.5" customHeight="1">
      <c r="A49" s="46" t="s">
        <v>50</v>
      </c>
      <c r="B49" s="30" t="s">
        <v>51</v>
      </c>
      <c r="C49" s="48" t="s">
        <v>32</v>
      </c>
      <c r="D49" s="46">
        <v>2011</v>
      </c>
      <c r="E49" s="46">
        <v>2012</v>
      </c>
      <c r="F49" s="16">
        <f t="shared" si="10"/>
        <v>70000</v>
      </c>
      <c r="G49" s="15">
        <f aca="true" t="shared" si="15" ref="G49:P49">SUM(G50:G51)</f>
        <v>30000</v>
      </c>
      <c r="H49" s="15">
        <f t="shared" si="15"/>
        <v>40000</v>
      </c>
      <c r="I49" s="15">
        <f t="shared" si="15"/>
        <v>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5"/>
        <v>0</v>
      </c>
      <c r="O49" s="15">
        <f t="shared" si="15"/>
        <v>0</v>
      </c>
      <c r="P49" s="15">
        <f t="shared" si="15"/>
        <v>0</v>
      </c>
      <c r="Q49" s="15">
        <f>SUM(Q50:Q51)</f>
        <v>0</v>
      </c>
      <c r="R49" s="53">
        <f>SUM(H49:Q49)</f>
        <v>40000</v>
      </c>
    </row>
    <row r="50" spans="1:18" ht="14.25">
      <c r="A50" s="47"/>
      <c r="B50" s="22" t="s">
        <v>24</v>
      </c>
      <c r="C50" s="49"/>
      <c r="D50" s="47"/>
      <c r="E50" s="47"/>
      <c r="F50" s="16">
        <f t="shared" si="10"/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43"/>
    </row>
    <row r="51" spans="1:18" ht="14.25">
      <c r="A51" s="55"/>
      <c r="B51" s="22" t="s">
        <v>25</v>
      </c>
      <c r="C51" s="56"/>
      <c r="D51" s="57"/>
      <c r="E51" s="57"/>
      <c r="F51" s="16">
        <f t="shared" si="10"/>
        <v>70000</v>
      </c>
      <c r="G51" s="27">
        <v>30000</v>
      </c>
      <c r="H51" s="27">
        <v>40000</v>
      </c>
      <c r="I51" s="27"/>
      <c r="J51" s="27"/>
      <c r="K51" s="27"/>
      <c r="L51" s="27"/>
      <c r="M51" s="27"/>
      <c r="N51" s="27"/>
      <c r="O51" s="27"/>
      <c r="P51" s="27"/>
      <c r="Q51" s="27"/>
      <c r="R51" s="54"/>
    </row>
    <row r="52" spans="1:18" ht="27.75" customHeight="1">
      <c r="A52" s="46" t="s">
        <v>52</v>
      </c>
      <c r="B52" s="30" t="s">
        <v>53</v>
      </c>
      <c r="C52" s="48" t="s">
        <v>32</v>
      </c>
      <c r="D52" s="46">
        <v>2011</v>
      </c>
      <c r="E52" s="46">
        <v>2012</v>
      </c>
      <c r="F52" s="16">
        <f t="shared" si="10"/>
        <v>234500</v>
      </c>
      <c r="G52" s="15">
        <f aca="true" t="shared" si="16" ref="G52:P52">SUM(G53:G54)</f>
        <v>63000</v>
      </c>
      <c r="H52" s="15">
        <f t="shared" si="16"/>
        <v>171500</v>
      </c>
      <c r="I52" s="15">
        <f t="shared" si="16"/>
        <v>0</v>
      </c>
      <c r="J52" s="15">
        <f t="shared" si="16"/>
        <v>0</v>
      </c>
      <c r="K52" s="15">
        <f t="shared" si="16"/>
        <v>0</v>
      </c>
      <c r="L52" s="15">
        <f t="shared" si="16"/>
        <v>0</v>
      </c>
      <c r="M52" s="15">
        <f t="shared" si="16"/>
        <v>0</v>
      </c>
      <c r="N52" s="15">
        <f t="shared" si="16"/>
        <v>0</v>
      </c>
      <c r="O52" s="15">
        <f t="shared" si="16"/>
        <v>0</v>
      </c>
      <c r="P52" s="15">
        <f t="shared" si="16"/>
        <v>0</v>
      </c>
      <c r="Q52" s="15">
        <f>SUM(Q53:Q54)</f>
        <v>0</v>
      </c>
      <c r="R52" s="53">
        <f>SUM(H52:Q52)</f>
        <v>171500</v>
      </c>
    </row>
    <row r="53" spans="1:18" ht="14.25">
      <c r="A53" s="47"/>
      <c r="B53" s="22" t="s">
        <v>24</v>
      </c>
      <c r="C53" s="49"/>
      <c r="D53" s="47"/>
      <c r="E53" s="47"/>
      <c r="F53" s="16">
        <f t="shared" si="10"/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43"/>
    </row>
    <row r="54" spans="1:18" ht="14.25">
      <c r="A54" s="55"/>
      <c r="B54" s="22" t="s">
        <v>25</v>
      </c>
      <c r="C54" s="56"/>
      <c r="D54" s="57"/>
      <c r="E54" s="57"/>
      <c r="F54" s="16">
        <f t="shared" si="10"/>
        <v>234500</v>
      </c>
      <c r="G54" s="27">
        <v>63000</v>
      </c>
      <c r="H54" s="27">
        <v>171500</v>
      </c>
      <c r="I54" s="27"/>
      <c r="J54" s="27"/>
      <c r="K54" s="27"/>
      <c r="L54" s="27"/>
      <c r="M54" s="27"/>
      <c r="N54" s="27"/>
      <c r="O54" s="27"/>
      <c r="P54" s="27"/>
      <c r="Q54" s="27"/>
      <c r="R54" s="54"/>
    </row>
    <row r="55" spans="1:18" ht="28.5" customHeight="1">
      <c r="A55" s="46" t="s">
        <v>37</v>
      </c>
      <c r="B55" s="31" t="s">
        <v>40</v>
      </c>
      <c r="C55" s="48" t="s">
        <v>32</v>
      </c>
      <c r="D55" s="46">
        <v>2010</v>
      </c>
      <c r="E55" s="46">
        <v>2012</v>
      </c>
      <c r="F55" s="16">
        <f>SUM(G55:P55)</f>
        <v>1521256.3</v>
      </c>
      <c r="G55" s="15">
        <f aca="true" t="shared" si="17" ref="G55:P55">SUM(G56:G57)</f>
        <v>21256.3</v>
      </c>
      <c r="H55" s="15">
        <f t="shared" si="17"/>
        <v>1500000</v>
      </c>
      <c r="I55" s="15">
        <f t="shared" si="17"/>
        <v>0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 t="shared" si="17"/>
        <v>0</v>
      </c>
      <c r="O55" s="15">
        <f t="shared" si="17"/>
        <v>0</v>
      </c>
      <c r="P55" s="15">
        <f t="shared" si="17"/>
        <v>0</v>
      </c>
      <c r="Q55" s="15">
        <f>SUM(Q56:Q57)</f>
        <v>0</v>
      </c>
      <c r="R55" s="53">
        <f>SUM(H55:Q55)</f>
        <v>1500000</v>
      </c>
    </row>
    <row r="56" spans="1:18" ht="14.25">
      <c r="A56" s="47"/>
      <c r="B56" s="22" t="s">
        <v>24</v>
      </c>
      <c r="C56" s="49"/>
      <c r="D56" s="47"/>
      <c r="E56" s="47"/>
      <c r="F56" s="16">
        <f>SUM(G56:P56)</f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43"/>
    </row>
    <row r="57" spans="1:18" ht="14.25">
      <c r="A57" s="57"/>
      <c r="B57" s="22" t="s">
        <v>25</v>
      </c>
      <c r="C57" s="56"/>
      <c r="D57" s="57"/>
      <c r="E57" s="57"/>
      <c r="F57" s="16">
        <f>SUM(G57:P57)</f>
        <v>1521256.3</v>
      </c>
      <c r="G57" s="27">
        <v>21256.3</v>
      </c>
      <c r="H57" s="27">
        <v>1500000</v>
      </c>
      <c r="I57" s="27"/>
      <c r="J57" s="27"/>
      <c r="K57" s="27">
        <v>0</v>
      </c>
      <c r="L57" s="27">
        <v>0</v>
      </c>
      <c r="M57" s="27"/>
      <c r="N57" s="27"/>
      <c r="O57" s="27"/>
      <c r="P57" s="27"/>
      <c r="Q57" s="27"/>
      <c r="R57" s="54"/>
    </row>
    <row r="58" spans="1:18" ht="45" customHeight="1">
      <c r="A58" s="46" t="s">
        <v>54</v>
      </c>
      <c r="B58" s="50" t="s">
        <v>55</v>
      </c>
      <c r="C58" s="51"/>
      <c r="D58" s="51"/>
      <c r="E58" s="52"/>
      <c r="F58" s="16">
        <f t="shared" si="10"/>
        <v>58314</v>
      </c>
      <c r="G58" s="15">
        <f>G59</f>
        <v>39556</v>
      </c>
      <c r="H58" s="15">
        <f>H59</f>
        <v>18758</v>
      </c>
      <c r="I58" s="15"/>
      <c r="J58" s="15"/>
      <c r="K58" s="26"/>
      <c r="L58" s="26"/>
      <c r="M58" s="26"/>
      <c r="N58" s="26"/>
      <c r="O58" s="26"/>
      <c r="P58" s="26"/>
      <c r="Q58" s="26"/>
      <c r="R58" s="53">
        <f>SUM(H58:Q58)</f>
        <v>18758</v>
      </c>
    </row>
    <row r="59" spans="1:18" ht="14.25">
      <c r="A59" s="47"/>
      <c r="B59" s="22" t="s">
        <v>24</v>
      </c>
      <c r="C59" s="23"/>
      <c r="D59" s="23"/>
      <c r="E59" s="24"/>
      <c r="F59" s="16">
        <f t="shared" si="10"/>
        <v>58314</v>
      </c>
      <c r="G59" s="17">
        <v>39556</v>
      </c>
      <c r="H59" s="17">
        <f>H61</f>
        <v>18758</v>
      </c>
      <c r="I59" s="17"/>
      <c r="J59" s="17"/>
      <c r="K59" s="18"/>
      <c r="L59" s="18"/>
      <c r="M59" s="18"/>
      <c r="N59" s="18"/>
      <c r="O59" s="18"/>
      <c r="P59" s="18"/>
      <c r="Q59" s="18"/>
      <c r="R59" s="43"/>
    </row>
    <row r="60" spans="1:18" ht="14.25">
      <c r="A60" s="55"/>
      <c r="B60" s="22" t="s">
        <v>25</v>
      </c>
      <c r="C60" s="23"/>
      <c r="D60" s="23"/>
      <c r="E60" s="24"/>
      <c r="F60" s="16">
        <f t="shared" si="10"/>
        <v>0</v>
      </c>
      <c r="G60" s="27"/>
      <c r="H60" s="27"/>
      <c r="I60" s="27"/>
      <c r="J60" s="27"/>
      <c r="K60" s="28"/>
      <c r="L60" s="28"/>
      <c r="M60" s="28"/>
      <c r="N60" s="28"/>
      <c r="O60" s="28"/>
      <c r="P60" s="28"/>
      <c r="Q60" s="28"/>
      <c r="R60" s="54"/>
    </row>
    <row r="61" spans="1:18" ht="24.75" customHeight="1">
      <c r="A61" s="58" t="s">
        <v>56</v>
      </c>
      <c r="B61" s="33" t="s">
        <v>57</v>
      </c>
      <c r="C61" s="48" t="s">
        <v>32</v>
      </c>
      <c r="D61" s="46">
        <v>2011</v>
      </c>
      <c r="E61" s="46">
        <v>2012</v>
      </c>
      <c r="F61" s="16">
        <f t="shared" si="10"/>
        <v>58314</v>
      </c>
      <c r="G61" s="15">
        <f>G62</f>
        <v>39556</v>
      </c>
      <c r="H61" s="15">
        <f>H62</f>
        <v>18758</v>
      </c>
      <c r="I61" s="15"/>
      <c r="J61" s="15"/>
      <c r="K61" s="26"/>
      <c r="L61" s="26"/>
      <c r="M61" s="26"/>
      <c r="N61" s="26"/>
      <c r="O61" s="26"/>
      <c r="P61" s="26"/>
      <c r="Q61" s="26"/>
      <c r="R61" s="53">
        <f>SUM(H61:Q61)</f>
        <v>18758</v>
      </c>
    </row>
    <row r="62" spans="1:18" ht="14.25">
      <c r="A62" s="59"/>
      <c r="B62" s="22" t="s">
        <v>24</v>
      </c>
      <c r="C62" s="49"/>
      <c r="D62" s="47"/>
      <c r="E62" s="47"/>
      <c r="F62" s="16">
        <f t="shared" si="10"/>
        <v>58314</v>
      </c>
      <c r="G62" s="17">
        <v>39556</v>
      </c>
      <c r="H62" s="17">
        <v>18758</v>
      </c>
      <c r="I62" s="17"/>
      <c r="J62" s="17"/>
      <c r="K62" s="18"/>
      <c r="L62" s="18"/>
      <c r="M62" s="18"/>
      <c r="N62" s="18"/>
      <c r="O62" s="18"/>
      <c r="P62" s="18"/>
      <c r="Q62" s="18"/>
      <c r="R62" s="43"/>
    </row>
    <row r="63" spans="1:18" ht="14.25">
      <c r="A63" s="60"/>
      <c r="B63" s="22" t="s">
        <v>25</v>
      </c>
      <c r="C63" s="56"/>
      <c r="D63" s="57"/>
      <c r="E63" s="57"/>
      <c r="F63" s="16">
        <f t="shared" si="10"/>
        <v>0</v>
      </c>
      <c r="G63" s="27"/>
      <c r="H63" s="27"/>
      <c r="I63" s="27"/>
      <c r="J63" s="27"/>
      <c r="K63" s="28"/>
      <c r="L63" s="28"/>
      <c r="M63" s="28"/>
      <c r="N63" s="28"/>
      <c r="O63" s="28"/>
      <c r="P63" s="28"/>
      <c r="Q63" s="28"/>
      <c r="R63" s="54"/>
    </row>
    <row r="64" spans="1:18" ht="15">
      <c r="A64" s="46"/>
      <c r="B64" s="19" t="s">
        <v>58</v>
      </c>
      <c r="C64" s="48"/>
      <c r="D64" s="46"/>
      <c r="E64" s="46"/>
      <c r="F64" s="16">
        <f t="shared" si="10"/>
        <v>0</v>
      </c>
      <c r="G64" s="15"/>
      <c r="H64" s="15"/>
      <c r="I64" s="15"/>
      <c r="J64" s="15"/>
      <c r="K64" s="26"/>
      <c r="L64" s="26"/>
      <c r="M64" s="26"/>
      <c r="N64" s="26"/>
      <c r="O64" s="26"/>
      <c r="P64" s="26"/>
      <c r="Q64" s="26"/>
      <c r="R64" s="42"/>
    </row>
    <row r="65" spans="1:18" ht="14.25">
      <c r="A65" s="47"/>
      <c r="B65" s="22" t="s">
        <v>24</v>
      </c>
      <c r="C65" s="49"/>
      <c r="D65" s="47"/>
      <c r="E65" s="47"/>
      <c r="F65" s="16">
        <f t="shared" si="10"/>
        <v>0</v>
      </c>
      <c r="G65" s="17"/>
      <c r="H65" s="17"/>
      <c r="I65" s="17"/>
      <c r="J65" s="17"/>
      <c r="K65" s="18"/>
      <c r="L65" s="18"/>
      <c r="M65" s="18"/>
      <c r="N65" s="18"/>
      <c r="O65" s="18"/>
      <c r="P65" s="18"/>
      <c r="Q65" s="18"/>
      <c r="R65" s="43"/>
    </row>
    <row r="66" spans="1:18" ht="14.25">
      <c r="A66" s="55"/>
      <c r="B66" s="22" t="s">
        <v>25</v>
      </c>
      <c r="C66" s="56"/>
      <c r="D66" s="57"/>
      <c r="E66" s="57"/>
      <c r="F66" s="16">
        <f t="shared" si="10"/>
        <v>0</v>
      </c>
      <c r="G66" s="27"/>
      <c r="H66" s="27"/>
      <c r="I66" s="27"/>
      <c r="J66" s="27"/>
      <c r="K66" s="28"/>
      <c r="L66" s="28"/>
      <c r="M66" s="28"/>
      <c r="N66" s="28"/>
      <c r="O66" s="28"/>
      <c r="P66" s="28"/>
      <c r="Q66" s="28"/>
      <c r="R66" s="54"/>
    </row>
    <row r="67" spans="1:18" ht="24" customHeight="1">
      <c r="A67" s="46" t="s">
        <v>59</v>
      </c>
      <c r="B67" s="50" t="s">
        <v>60</v>
      </c>
      <c r="C67" s="51"/>
      <c r="D67" s="51"/>
      <c r="E67" s="52"/>
      <c r="F67" s="16">
        <f t="shared" si="10"/>
        <v>0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2"/>
    </row>
    <row r="68" spans="1:18" ht="14.25">
      <c r="A68" s="47"/>
      <c r="B68" s="22" t="s">
        <v>24</v>
      </c>
      <c r="C68" s="23"/>
      <c r="D68" s="23"/>
      <c r="E68" s="24"/>
      <c r="F68" s="16">
        <f t="shared" si="10"/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43"/>
    </row>
    <row r="69" spans="1:18" ht="15">
      <c r="A69" s="46"/>
      <c r="B69" s="19" t="s">
        <v>58</v>
      </c>
      <c r="C69" s="48"/>
      <c r="D69" s="46"/>
      <c r="E69" s="46"/>
      <c r="F69" s="16">
        <f t="shared" si="10"/>
        <v>0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42"/>
    </row>
    <row r="70" spans="1:18" ht="14.25">
      <c r="A70" s="47"/>
      <c r="B70" s="22" t="s">
        <v>24</v>
      </c>
      <c r="C70" s="49"/>
      <c r="D70" s="47"/>
      <c r="E70" s="47"/>
      <c r="F70" s="16">
        <f t="shared" si="10"/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43"/>
    </row>
    <row r="71" spans="1:18" ht="15">
      <c r="A71" s="46"/>
      <c r="B71" s="19" t="s">
        <v>58</v>
      </c>
      <c r="C71" s="48"/>
      <c r="D71" s="46"/>
      <c r="E71" s="46"/>
      <c r="F71" s="16">
        <f t="shared" si="10"/>
        <v>0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42"/>
    </row>
    <row r="72" spans="1:18" ht="14.25">
      <c r="A72" s="47"/>
      <c r="B72" s="22" t="s">
        <v>24</v>
      </c>
      <c r="C72" s="49"/>
      <c r="D72" s="47"/>
      <c r="E72" s="47"/>
      <c r="F72" s="16">
        <f t="shared" si="10"/>
        <v>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43"/>
    </row>
    <row r="73" spans="1:18" ht="49.5" customHeight="1">
      <c r="A73" s="34" t="s">
        <v>61</v>
      </c>
      <c r="B73" s="44" t="s">
        <v>62</v>
      </c>
      <c r="C73" s="44"/>
      <c r="D73" s="44"/>
      <c r="E73" s="44"/>
      <c r="F73" s="44"/>
      <c r="G73" s="44"/>
      <c r="H73" s="44"/>
      <c r="I73" s="44"/>
      <c r="J73" s="44"/>
      <c r="K73" s="35"/>
      <c r="L73" s="35"/>
      <c r="M73" s="35"/>
      <c r="N73" s="35"/>
      <c r="O73" s="35"/>
      <c r="P73" s="35"/>
      <c r="Q73" s="35"/>
      <c r="R73" s="35"/>
    </row>
    <row r="74" spans="1:18" ht="98.25" customHeight="1">
      <c r="A74" s="34" t="s">
        <v>63</v>
      </c>
      <c r="B74" s="45" t="s">
        <v>64</v>
      </c>
      <c r="C74" s="45"/>
      <c r="D74" s="45"/>
      <c r="E74" s="45"/>
      <c r="F74" s="45"/>
      <c r="G74" s="45"/>
      <c r="H74" s="45"/>
      <c r="I74" s="45"/>
      <c r="J74" s="45"/>
      <c r="K74" s="36"/>
      <c r="L74" s="36"/>
      <c r="M74" s="36"/>
      <c r="N74" s="36"/>
      <c r="O74" s="36"/>
      <c r="P74" s="36"/>
      <c r="Q74" s="36"/>
      <c r="R74" s="36"/>
    </row>
    <row r="77" ht="142.5" customHeight="1">
      <c r="B77" s="37"/>
    </row>
  </sheetData>
  <mergeCells count="119">
    <mergeCell ref="M1:O1"/>
    <mergeCell ref="A2:F2"/>
    <mergeCell ref="A4:A5"/>
    <mergeCell ref="B4:B5"/>
    <mergeCell ref="C4:C5"/>
    <mergeCell ref="D4:E4"/>
    <mergeCell ref="F4:F5"/>
    <mergeCell ref="G4:P4"/>
    <mergeCell ref="R4:R5"/>
    <mergeCell ref="A7:A9"/>
    <mergeCell ref="B7:E7"/>
    <mergeCell ref="R7:R9"/>
    <mergeCell ref="B8:E8"/>
    <mergeCell ref="B9:E9"/>
    <mergeCell ref="A10:A12"/>
    <mergeCell ref="R10:R12"/>
    <mergeCell ref="A13:A15"/>
    <mergeCell ref="B13:E13"/>
    <mergeCell ref="R13:R15"/>
    <mergeCell ref="B14:E14"/>
    <mergeCell ref="B15:E15"/>
    <mergeCell ref="R16:R18"/>
    <mergeCell ref="A19:A21"/>
    <mergeCell ref="C19:C21"/>
    <mergeCell ref="D19:D21"/>
    <mergeCell ref="E19:E21"/>
    <mergeCell ref="R19:R21"/>
    <mergeCell ref="A16:A18"/>
    <mergeCell ref="C16:C18"/>
    <mergeCell ref="D16:D18"/>
    <mergeCell ref="E16:E18"/>
    <mergeCell ref="R22:R24"/>
    <mergeCell ref="A25:A27"/>
    <mergeCell ref="C25:C27"/>
    <mergeCell ref="D25:D27"/>
    <mergeCell ref="E25:E27"/>
    <mergeCell ref="R25:R27"/>
    <mergeCell ref="A22:A24"/>
    <mergeCell ref="C22:C24"/>
    <mergeCell ref="D22:D24"/>
    <mergeCell ref="E22:E24"/>
    <mergeCell ref="R28:R30"/>
    <mergeCell ref="A55:A57"/>
    <mergeCell ref="C55:C57"/>
    <mergeCell ref="D55:D57"/>
    <mergeCell ref="E55:E57"/>
    <mergeCell ref="A28:A30"/>
    <mergeCell ref="C28:C30"/>
    <mergeCell ref="D28:D30"/>
    <mergeCell ref="E28:E30"/>
    <mergeCell ref="R31:R33"/>
    <mergeCell ref="A34:A36"/>
    <mergeCell ref="B34:E34"/>
    <mergeCell ref="R34:R36"/>
    <mergeCell ref="B35:E35"/>
    <mergeCell ref="B36:E36"/>
    <mergeCell ref="A31:A33"/>
    <mergeCell ref="C31:C33"/>
    <mergeCell ref="D31:D33"/>
    <mergeCell ref="E31:E33"/>
    <mergeCell ref="R37:R39"/>
    <mergeCell ref="A40:A42"/>
    <mergeCell ref="C40:C42"/>
    <mergeCell ref="D40:D42"/>
    <mergeCell ref="E40:E42"/>
    <mergeCell ref="R40:R42"/>
    <mergeCell ref="A37:A39"/>
    <mergeCell ref="C37:C39"/>
    <mergeCell ref="D37:D39"/>
    <mergeCell ref="E37:E39"/>
    <mergeCell ref="A43:A45"/>
    <mergeCell ref="B43:E43"/>
    <mergeCell ref="R43:R45"/>
    <mergeCell ref="B44:E44"/>
    <mergeCell ref="B45:E45"/>
    <mergeCell ref="R46:R48"/>
    <mergeCell ref="A49:A51"/>
    <mergeCell ref="C49:C51"/>
    <mergeCell ref="D49:D51"/>
    <mergeCell ref="E49:E51"/>
    <mergeCell ref="R49:R51"/>
    <mergeCell ref="A46:A48"/>
    <mergeCell ref="C46:C48"/>
    <mergeCell ref="D46:D48"/>
    <mergeCell ref="E46:E48"/>
    <mergeCell ref="R52:R54"/>
    <mergeCell ref="A58:A60"/>
    <mergeCell ref="B58:E58"/>
    <mergeCell ref="R58:R60"/>
    <mergeCell ref="A52:A54"/>
    <mergeCell ref="C52:C54"/>
    <mergeCell ref="D52:D54"/>
    <mergeCell ref="E52:E54"/>
    <mergeCell ref="R55:R57"/>
    <mergeCell ref="R61:R63"/>
    <mergeCell ref="A64:A66"/>
    <mergeCell ref="C64:C66"/>
    <mergeCell ref="D64:D66"/>
    <mergeCell ref="E64:E66"/>
    <mergeCell ref="R64:R66"/>
    <mergeCell ref="A61:A63"/>
    <mergeCell ref="C61:C63"/>
    <mergeCell ref="D61:D63"/>
    <mergeCell ref="E61:E63"/>
    <mergeCell ref="A67:A68"/>
    <mergeCell ref="B67:E67"/>
    <mergeCell ref="R67:R68"/>
    <mergeCell ref="A69:A70"/>
    <mergeCell ref="C69:C70"/>
    <mergeCell ref="D69:D70"/>
    <mergeCell ref="E69:E70"/>
    <mergeCell ref="R69:R70"/>
    <mergeCell ref="R71:R72"/>
    <mergeCell ref="B73:J73"/>
    <mergeCell ref="B74:J74"/>
    <mergeCell ref="A71:A72"/>
    <mergeCell ref="C71:C72"/>
    <mergeCell ref="D71:D72"/>
    <mergeCell ref="E71:E72"/>
  </mergeCells>
  <printOptions/>
  <pageMargins left="0.75" right="0.75" top="1" bottom="1" header="0.5" footer="0.5"/>
  <pageSetup fitToWidth="2" horizontalDpi="300" verticalDpi="300" orientation="landscape" paperSize="9" scale="43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Trzcińsku-Zdrój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RyszardM</dc:creator>
  <cp:keywords/>
  <dc:description/>
  <cp:lastModifiedBy>RyszardM</cp:lastModifiedBy>
  <cp:lastPrinted>2012-03-08T11:04:37Z</cp:lastPrinted>
  <dcterms:created xsi:type="dcterms:W3CDTF">2012-02-29T11:23:39Z</dcterms:created>
  <dcterms:modified xsi:type="dcterms:W3CDTF">2012-05-25T11:27:47Z</dcterms:modified>
  <cp:category/>
  <cp:version/>
  <cp:contentType/>
  <cp:contentStatus/>
</cp:coreProperties>
</file>