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1" activeTab="1"/>
  </bookViews>
  <sheets>
    <sheet name="Załącznik " sheetId="1" r:id="rId1"/>
    <sheet name="Załącznik 3" sheetId="2" r:id="rId2"/>
    <sheet name="Załącznik 5" sheetId="3" state="hidden" r:id="rId3"/>
  </sheets>
  <definedNames>
    <definedName name="_xlnm.Print_Area" localSheetId="1">'Załącznik 3'!$A$1:$H$89</definedName>
    <definedName name="_xlnm.Print_Area" localSheetId="2">'Załącznik 5'!$A$1:$K$16</definedName>
  </definedNames>
  <calcPr fullCalcOnLoad="1"/>
</workbook>
</file>

<file path=xl/sharedStrings.xml><?xml version="1.0" encoding="utf-8"?>
<sst xmlns="http://schemas.openxmlformats.org/spreadsheetml/2006/main" count="266" uniqueCount="144">
  <si>
    <t>Dział</t>
  </si>
  <si>
    <t>Rozdział</t>
  </si>
  <si>
    <t>§</t>
  </si>
  <si>
    <t>Wykonanie</t>
  </si>
  <si>
    <t>% wykonania planu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</si>
  <si>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</si>
  <si>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</si>
  <si>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</si>
  <si>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</si>
  <si>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</si>
  <si>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</si>
  <si>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</si>
  <si>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</si>
  <si>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</si>
  <si>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</si>
  <si>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</si>
  <si>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</si>
  <si>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</si>
  <si>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</si>
  <si>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</si>
  <si>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</si>
  <si>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Świadczenie wychowawcze</t>
  </si>
  <si>
    <t>2060</t>
  </si>
  <si>
    <t>Świadczenia rodzinne, świadczenia z funduszu alimentacyjnego oraz składki na ubezpieczenia emerytalne i rentowe z ubezpieczenia społecznego</t>
  </si>
  <si>
    <t>85215</t>
  </si>
  <si>
    <t>Dodatki mieszkaniowe</t>
  </si>
  <si>
    <t>Plan</t>
  </si>
  <si>
    <t>Zakup usług pozostałych</t>
  </si>
  <si>
    <t>Składki na ubezpieczenia społeczne</t>
  </si>
  <si>
    <t>Składki na Fundusz Pracy</t>
  </si>
  <si>
    <t>Wynagrodzenia bezosobowe</t>
  </si>
  <si>
    <t>Różne opłaty i składki</t>
  </si>
  <si>
    <t>Zakup materiałów i wyposażenia</t>
  </si>
  <si>
    <t>Wynagrodzenia osobowe pracowników</t>
  </si>
  <si>
    <t>Dodatkowe wynagrodzenie roczne</t>
  </si>
  <si>
    <t>Świadczenia społeczne</t>
  </si>
  <si>
    <t>Składki na ubezpieczenie zdrowotne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</si>
  <si>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</si>
  <si>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</si>
  <si>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</si>
  <si>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</si>
  <si>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</si>
  <si>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</si>
  <si>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</si>
  <si>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</si>
  <si>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</si>
  <si>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</si>
  <si>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</si>
  <si>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</si>
  <si>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</si>
  <si>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</si>
  <si>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</si>
  <si>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</si>
  <si>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</si>
  <si>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</si>
  <si>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</si>
  <si>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</si>
  <si>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</si>
  <si>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</si>
  <si>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</si>
  <si>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</si>
  <si>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</si>
  <si>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</si>
  <si>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</si>
  <si>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</si>
  <si>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</si>
  <si>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</si>
  <si>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</si>
  <si>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</si>
  <si>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</si>
  <si>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</si>
  <si>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</si>
  <si>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</si>
  <si>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</si>
  <si>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</si>
  <si>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</si>
  <si>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</si>
  <si>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</si>
  <si>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</si>
  <si>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</si>
  <si>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</si>
  <si>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</si>
  <si>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</si>
  <si>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Realizacja dochodów</t>
  </si>
  <si>
    <t>855</t>
  </si>
  <si>
    <t>Rodzina</t>
  </si>
  <si>
    <t>85501</t>
  </si>
  <si>
    <t>Dotacje celowe otrzymane z budżetu państwa na zadania bieżące z zakresu administracji rządowej zlecone gminom (związkom gmin, związkom powiatowo-gminnym), związane z realizacją świadczenia wychowawczego
stanowiącego pomoc państwa w wychowywaniu dzieci</t>
  </si>
  <si>
    <t>85502</t>
  </si>
  <si>
    <t>85503</t>
  </si>
  <si>
    <t>Karta Dużej Rodziny</t>
  </si>
  <si>
    <t>Razem:</t>
  </si>
  <si>
    <t>Realizacja wydatków</t>
  </si>
  <si>
    <t>4110</t>
  </si>
  <si>
    <t>4120</t>
  </si>
  <si>
    <t>4170</t>
  </si>
  <si>
    <t>4300</t>
  </si>
  <si>
    <t>4430</t>
  </si>
  <si>
    <t>4010</t>
  </si>
  <si>
    <t>4210</t>
  </si>
  <si>
    <t>4130</t>
  </si>
  <si>
    <t>3110</t>
  </si>
  <si>
    <t>4040</t>
  </si>
  <si>
    <t>Załącznik nr 5</t>
  </si>
  <si>
    <t>wykonanie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</si>
  <si>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</si>
  <si>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</si>
  <si>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</si>
  <si>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</si>
  <si>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</si>
  <si>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</si>
  <si>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</si>
  <si>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</si>
  <si>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</si>
  <si>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</si>
  <si>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</si>
  <si>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</si>
  <si>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</si>
  <si>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</si>
  <si>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</si>
  <si>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% wykonania</t>
  </si>
  <si>
    <t>Zakład Komunalny</t>
  </si>
  <si>
    <t>plan</t>
  </si>
  <si>
    <t>Wykonanie przychodów i rozchodów budżetu Gminy Trzcińsko-Zdrój w 2018 r.</t>
  </si>
  <si>
    <t>Wybory do rad gmin, rad powiatów i sejmików województw, wybory wójtów, burmistrzów i prezydentów miast oraz referenda gminne, powiatowe i wojewódzkie</t>
  </si>
  <si>
    <t>75109</t>
  </si>
  <si>
    <t>85504</t>
  </si>
  <si>
    <t>Wspieramy rodziny</t>
  </si>
  <si>
    <t>4410</t>
  </si>
  <si>
    <t>Podróże krajowe służbowe</t>
  </si>
  <si>
    <t>W kosztach ogółem nie uwzględniono odpisów amortyzacyjnych, a ujęto podatek dochodowy od osób prawnych.</t>
  </si>
  <si>
    <t>Załacznik nr 3</t>
  </si>
  <si>
    <t xml:space="preserve">Załącznik nr </t>
  </si>
  <si>
    <t>Wykonanie przychodów i kosztów Zakładu Komunalnego w Trzcińsku - Zdroju</t>
  </si>
  <si>
    <t xml:space="preserve">Dochody i wydatki związane z realizacją zadań z zakresu administracji rządowej                     i innych zadań zleconych ustawami     </t>
  </si>
  <si>
    <t>Sprawozdanie z wykonania budżetu Gminy Trzcińsko- Zdrój za I półrocze 2019 r. – część tabelaryczna</t>
  </si>
  <si>
    <t>72113</t>
  </si>
  <si>
    <t>Wybory do Parlamentu Europejskiego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</si>
  <si>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</si>
  <si>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</si>
  <si>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75113</t>
  </si>
  <si>
    <t>3030</t>
  </si>
  <si>
    <t>Różne wydatki na rzecz osób fizycznych</t>
  </si>
  <si>
    <t>Podróże służbowe krajowe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</si>
</sst>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sz val="8.25"/>
      <color indexed="8"/>
      <name val="Arial"/>
      <family val="0"/>
    </font>
    <font>
      <b/>
      <sz val="8.2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left"/>
      <protection locked="0"/>
    </xf>
    <xf numFmtId="0" fontId="24" fillId="0" borderId="0" xfId="59" applyFont="1">
      <alignment/>
      <protection/>
    </xf>
    <xf numFmtId="0" fontId="19" fillId="0" borderId="0" xfId="59" applyFont="1" applyAlignment="1">
      <alignment horizontal="center" vertical="center" wrapText="1"/>
      <protection/>
    </xf>
    <xf numFmtId="49" fontId="2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1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9" fontId="30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wrapText="1"/>
    </xf>
    <xf numFmtId="4" fontId="26" fillId="0" borderId="13" xfId="0" applyNumberFormat="1" applyFont="1" applyBorder="1" applyAlignment="1" applyProtection="1">
      <alignment horizontal="right" vertical="center" wrapText="1"/>
      <protection locked="0"/>
    </xf>
    <xf numFmtId="49" fontId="28" fillId="0" borderId="12" xfId="0" applyNumberFormat="1" applyFont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6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15" xfId="0" applyNumberFormat="1" applyFont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9" fontId="28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12" fillId="0" borderId="19" xfId="42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12" fillId="0" borderId="20" xfId="42" applyNumberFormat="1" applyFont="1" applyBorder="1" applyAlignment="1">
      <alignment horizontal="right" vertical="center"/>
    </xf>
    <xf numFmtId="4" fontId="12" fillId="0" borderId="20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vertical="center" wrapText="1"/>
    </xf>
    <xf numFmtId="0" fontId="33" fillId="24" borderId="20" xfId="0" applyFont="1" applyFill="1" applyBorder="1" applyAlignment="1">
      <alignment horizontal="center" vertical="center"/>
    </xf>
    <xf numFmtId="0" fontId="33" fillId="24" borderId="2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" fontId="12" fillId="0" borderId="11" xfId="42" applyNumberFormat="1" applyFont="1" applyBorder="1" applyAlignment="1">
      <alignment horizontal="right" vertical="center"/>
    </xf>
    <xf numFmtId="0" fontId="21" fillId="20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3" fontId="21" fillId="0" borderId="2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6" fontId="0" fillId="0" borderId="20" xfId="42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0" xfId="0" applyNumberFormat="1" applyBorder="1" applyAlignment="1">
      <alignment horizontal="left"/>
    </xf>
    <xf numFmtId="49" fontId="26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4" fontId="29" fillId="0" borderId="19" xfId="0" applyNumberFormat="1" applyFont="1" applyBorder="1" applyAlignment="1" applyProtection="1">
      <alignment horizontal="right" vertical="center" wrapText="1"/>
      <protection locked="0"/>
    </xf>
    <xf numFmtId="49" fontId="26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24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22" xfId="0" applyNumberFormat="1" applyFont="1" applyFill="1" applyBorder="1" applyAlignment="1" applyProtection="1">
      <alignment horizontal="left" vertical="center" wrapText="1"/>
      <protection locked="0"/>
    </xf>
    <xf numFmtId="4" fontId="26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26" fillId="20" borderId="25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26" xfId="0" applyNumberFormat="1" applyFont="1" applyBorder="1" applyAlignment="1" applyProtection="1">
      <alignment horizontal="center" vertical="center" wrapText="1"/>
      <protection locked="0"/>
    </xf>
    <xf numFmtId="4" fontId="26" fillId="0" borderId="27" xfId="0" applyNumberFormat="1" applyFont="1" applyBorder="1" applyAlignment="1" applyProtection="1">
      <alignment horizontal="right" vertical="center" wrapText="1"/>
      <protection locked="0"/>
    </xf>
    <xf numFmtId="49" fontId="29" fillId="0" borderId="26" xfId="0" applyNumberFormat="1" applyFont="1" applyBorder="1" applyAlignment="1" applyProtection="1">
      <alignment horizontal="center" vertical="center" wrapText="1"/>
      <protection locked="0"/>
    </xf>
    <xf numFmtId="4" fontId="29" fillId="0" borderId="27" xfId="0" applyNumberFormat="1" applyFont="1" applyBorder="1" applyAlignment="1" applyProtection="1">
      <alignment horizontal="right" vertical="center" wrapText="1"/>
      <protection locked="0"/>
    </xf>
    <xf numFmtId="49" fontId="29" fillId="0" borderId="28" xfId="0" applyNumberFormat="1" applyFont="1" applyBorder="1" applyAlignment="1" applyProtection="1">
      <alignment horizontal="center" vertical="center" wrapText="1"/>
      <protection locked="0"/>
    </xf>
    <xf numFmtId="49" fontId="24" fillId="0" borderId="29" xfId="0" applyNumberFormat="1" applyFont="1" applyBorder="1" applyAlignment="1" applyProtection="1">
      <alignment horizontal="left" vertical="center" wrapText="1"/>
      <protection locked="0"/>
    </xf>
    <xf numFmtId="4" fontId="29" fillId="0" borderId="29" xfId="0" applyNumberFormat="1" applyFont="1" applyBorder="1" applyAlignment="1" applyProtection="1">
      <alignment horizontal="right" vertical="center" wrapText="1"/>
      <protection locked="0"/>
    </xf>
    <xf numFmtId="4" fontId="29" fillId="0" borderId="30" xfId="0" applyNumberFormat="1" applyFont="1" applyBorder="1" applyAlignment="1" applyProtection="1">
      <alignment horizontal="right" vertical="center" wrapText="1"/>
      <protection locked="0"/>
    </xf>
    <xf numFmtId="49" fontId="25" fillId="20" borderId="31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32" xfId="0" applyNumberFormat="1" applyFont="1" applyBorder="1" applyAlignment="1" applyProtection="1">
      <alignment horizontal="right" vertical="center" wrapText="1"/>
      <protection locked="0"/>
    </xf>
    <xf numFmtId="4" fontId="25" fillId="0" borderId="30" xfId="0" applyNumberFormat="1" applyFont="1" applyBorder="1" applyAlignment="1" applyProtection="1">
      <alignment horizontal="right" vertical="center" wrapText="1"/>
      <protection locked="0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9" xfId="0" applyNumberFormat="1" applyFont="1" applyBorder="1" applyAlignment="1" applyProtection="1">
      <alignment horizontal="center" vertical="center" wrapText="1"/>
      <protection locked="0"/>
    </xf>
    <xf numFmtId="49" fontId="26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33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34" xfId="0" applyNumberFormat="1" applyFont="1" applyFill="1" applyBorder="1" applyAlignment="1" applyProtection="1">
      <alignment horizontal="left" vertical="center" wrapText="1"/>
      <protection locked="0"/>
    </xf>
    <xf numFmtId="4" fontId="26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26" fillId="20" borderId="2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wrapText="1"/>
    </xf>
    <xf numFmtId="49" fontId="26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35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36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37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36" xfId="0" applyNumberFormat="1" applyFont="1" applyFill="1" applyBorder="1" applyAlignment="1" applyProtection="1">
      <alignment horizontal="left" vertical="center" wrapText="1"/>
      <protection locked="0"/>
    </xf>
    <xf numFmtId="4" fontId="26" fillId="20" borderId="35" xfId="0" applyNumberFormat="1" applyFont="1" applyFill="1" applyBorder="1" applyAlignment="1" applyProtection="1">
      <alignment horizontal="right" vertical="center" wrapText="1"/>
      <protection locked="0"/>
    </xf>
    <xf numFmtId="4" fontId="26" fillId="20" borderId="38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" fontId="29" fillId="0" borderId="21" xfId="0" applyNumberFormat="1" applyFont="1" applyBorder="1" applyAlignment="1" applyProtection="1">
      <alignment horizontal="right" vertical="center" wrapText="1"/>
      <protection locked="0"/>
    </xf>
    <xf numFmtId="49" fontId="25" fillId="0" borderId="19" xfId="0" applyNumberFormat="1" applyFont="1" applyBorder="1" applyAlignment="1" applyProtection="1">
      <alignment horizontal="left" vertical="center" wrapText="1"/>
      <protection locked="0"/>
    </xf>
    <xf numFmtId="4" fontId="26" fillId="0" borderId="21" xfId="0" applyNumberFormat="1" applyFont="1" applyBorder="1" applyAlignment="1" applyProtection="1">
      <alignment horizontal="right" vertical="center" wrapText="1"/>
      <protection locked="0"/>
    </xf>
    <xf numFmtId="49" fontId="29" fillId="0" borderId="39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left" vertical="center" wrapText="1"/>
      <protection locked="0"/>
    </xf>
    <xf numFmtId="4" fontId="29" fillId="0" borderId="11" xfId="0" applyNumberFormat="1" applyFont="1" applyBorder="1" applyAlignment="1" applyProtection="1">
      <alignment horizontal="right" vertical="center" wrapText="1"/>
      <protection locked="0"/>
    </xf>
    <xf numFmtId="4" fontId="26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5" fillId="0" borderId="40" xfId="0" applyNumberFormat="1" applyFont="1" applyBorder="1" applyAlignment="1" applyProtection="1">
      <alignment vertical="top" wrapText="1"/>
      <protection locked="0"/>
    </xf>
    <xf numFmtId="4" fontId="26" fillId="0" borderId="20" xfId="0" applyNumberFormat="1" applyFont="1" applyBorder="1" applyAlignment="1" applyProtection="1">
      <alignment horizontal="right" vertical="center" wrapText="1"/>
      <protection locked="0"/>
    </xf>
    <xf numFmtId="4" fontId="26" fillId="20" borderId="41" xfId="0" applyNumberFormat="1" applyFont="1" applyFill="1" applyBorder="1" applyAlignment="1" applyProtection="1">
      <alignment horizontal="righ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6" borderId="10" xfId="0" applyFont="1" applyFill="1" applyBorder="1" applyAlignment="1" applyProtection="1">
      <alignment horizontal="center" vertical="center" wrapText="1" shrinkToFit="1"/>
      <protection locked="0"/>
    </xf>
    <xf numFmtId="49" fontId="26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20" borderId="14" xfId="0" applyNumberFormat="1" applyFont="1" applyFill="1" applyBorder="1" applyAlignment="1" applyProtection="1">
      <alignment horizontal="left" vertical="center" wrapText="1"/>
      <protection locked="0"/>
    </xf>
    <xf numFmtId="4" fontId="26" fillId="20" borderId="14" xfId="0" applyNumberFormat="1" applyFont="1" applyFill="1" applyBorder="1" applyAlignment="1" applyProtection="1">
      <alignment horizontal="right" vertical="center" wrapText="1"/>
      <protection locked="0"/>
    </xf>
    <xf numFmtId="49" fontId="25" fillId="27" borderId="42" xfId="0" applyNumberFormat="1" applyFont="1" applyFill="1" applyBorder="1" applyAlignment="1" applyProtection="1">
      <alignment horizontal="center" vertical="center" wrapText="1"/>
      <protection locked="0"/>
    </xf>
    <xf numFmtId="4" fontId="25" fillId="27" borderId="43" xfId="0" applyNumberFormat="1" applyFont="1" applyFill="1" applyBorder="1" applyAlignment="1" applyProtection="1">
      <alignment horizontal="center" vertical="center" wrapText="1"/>
      <protection locked="0"/>
    </xf>
    <xf numFmtId="4" fontId="25" fillId="27" borderId="44" xfId="0" applyNumberFormat="1" applyFont="1" applyFill="1" applyBorder="1" applyAlignment="1" applyProtection="1">
      <alignment horizontal="center" vertical="center" wrapText="1"/>
      <protection locked="0"/>
    </xf>
    <xf numFmtId="0" fontId="24" fillId="27" borderId="45" xfId="0" applyFont="1" applyFill="1" applyBorder="1" applyAlignment="1" applyProtection="1">
      <alignment horizontal="center" vertical="center" wrapText="1" shrinkToFit="1"/>
      <protection locked="0"/>
    </xf>
    <xf numFmtId="49" fontId="25" fillId="27" borderId="4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NumberFormat="1" applyFont="1" applyFill="1" applyBorder="1" applyAlignment="1" applyProtection="1">
      <alignment horizontal="left" vertical="center" wrapText="1"/>
      <protection/>
    </xf>
    <xf numFmtId="4" fontId="26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47" xfId="0" applyNumberFormat="1" applyFont="1" applyBorder="1" applyAlignment="1" applyProtection="1">
      <alignment horizontal="right" vertical="center" wrapText="1"/>
      <protection locked="0"/>
    </xf>
    <xf numFmtId="49" fontId="26" fillId="0" borderId="19" xfId="0" applyNumberFormat="1" applyFont="1" applyBorder="1" applyAlignment="1" applyProtection="1">
      <alignment horizontal="center" vertical="center" wrapText="1"/>
      <protection locked="0"/>
    </xf>
    <xf numFmtId="4" fontId="29" fillId="0" borderId="47" xfId="0" applyNumberFormat="1" applyFont="1" applyBorder="1" applyAlignment="1" applyProtection="1">
      <alignment horizontal="right" vertical="center" wrapText="1"/>
      <protection locked="0"/>
    </xf>
    <xf numFmtId="0" fontId="39" fillId="28" borderId="10" xfId="0" applyNumberFormat="1" applyFont="1" applyFill="1" applyBorder="1" applyAlignment="1" applyProtection="1">
      <alignment horizontal="left" vertical="center" wrapText="1"/>
      <protection/>
    </xf>
    <xf numFmtId="49" fontId="32" fillId="0" borderId="12" xfId="0" applyNumberFormat="1" applyFont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>
      <alignment horizontal="left" vertical="center" wrapText="1"/>
    </xf>
    <xf numFmtId="49" fontId="24" fillId="0" borderId="20" xfId="0" applyNumberFormat="1" applyFont="1" applyBorder="1" applyAlignment="1" applyProtection="1">
      <alignment horizontal="left" vertical="center" wrapText="1"/>
      <protection locked="0"/>
    </xf>
    <xf numFmtId="49" fontId="29" fillId="0" borderId="48" xfId="0" applyNumberFormat="1" applyFont="1" applyBorder="1" applyAlignment="1" applyProtection="1">
      <alignment horizontal="center" vertical="center" wrapText="1"/>
      <protection locked="0"/>
    </xf>
    <xf numFmtId="4" fontId="26" fillId="20" borderId="49" xfId="0" applyNumberFormat="1" applyFont="1" applyFill="1" applyBorder="1" applyAlignment="1" applyProtection="1">
      <alignment horizontal="right" vertical="center" wrapText="1"/>
      <protection locked="0"/>
    </xf>
    <xf numFmtId="0" fontId="39" fillId="27" borderId="20" xfId="0" applyFont="1" applyFill="1" applyBorder="1" applyAlignment="1">
      <alignment horizontal="left" vertical="center" wrapText="1"/>
    </xf>
    <xf numFmtId="4" fontId="26" fillId="20" borderId="20" xfId="0" applyNumberFormat="1" applyFont="1" applyFill="1" applyBorder="1" applyAlignment="1" applyProtection="1">
      <alignment horizontal="right" vertical="center" wrapText="1"/>
      <protection locked="0"/>
    </xf>
    <xf numFmtId="0" fontId="38" fillId="28" borderId="20" xfId="0" applyFont="1" applyFill="1" applyBorder="1" applyAlignment="1">
      <alignment horizontal="left" vertical="center" wrapText="1"/>
    </xf>
    <xf numFmtId="4" fontId="29" fillId="0" borderId="20" xfId="0" applyNumberFormat="1" applyFont="1" applyBorder="1" applyAlignment="1" applyProtection="1">
      <alignment horizontal="right" vertical="center" wrapText="1"/>
      <protection locked="0"/>
    </xf>
    <xf numFmtId="4" fontId="26" fillId="20" borderId="20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5" fillId="0" borderId="50" xfId="0" applyNumberFormat="1" applyFont="1" applyBorder="1" applyAlignment="1" applyProtection="1">
      <alignment horizontal="right" vertical="center" wrapText="1"/>
      <protection locked="0"/>
    </xf>
    <xf numFmtId="49" fontId="25" fillId="0" borderId="29" xfId="0" applyNumberFormat="1" applyFont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Border="1" applyAlignment="1" applyProtection="1">
      <alignment horizontal="center" vertical="center" wrapText="1"/>
      <protection locked="0"/>
    </xf>
    <xf numFmtId="49" fontId="25" fillId="27" borderId="51" xfId="0" applyNumberFormat="1" applyFont="1" applyFill="1" applyBorder="1" applyAlignment="1" applyProtection="1">
      <alignment horizontal="center" vertical="center" wrapText="1"/>
      <protection locked="0"/>
    </xf>
    <xf numFmtId="49" fontId="25" fillId="27" borderId="44" xfId="0" applyNumberFormat="1" applyFont="1" applyFill="1" applyBorder="1" applyAlignment="1" applyProtection="1">
      <alignment horizontal="center" vertical="center" wrapText="1"/>
      <protection locked="0"/>
    </xf>
    <xf numFmtId="49" fontId="26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50" xfId="0" applyNumberFormat="1" applyFont="1" applyBorder="1" applyAlignment="1" applyProtection="1">
      <alignment horizontal="right" vertical="center" wrapText="1"/>
      <protection locked="0"/>
    </xf>
    <xf numFmtId="49" fontId="31" fillId="0" borderId="29" xfId="0" applyNumberFormat="1" applyFont="1" applyBorder="1" applyAlignment="1" applyProtection="1">
      <alignment horizontal="right" vertical="center" wrapText="1"/>
      <protection locked="0"/>
    </xf>
    <xf numFmtId="49" fontId="2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59" applyFont="1" applyAlignment="1">
      <alignment horizontal="right"/>
      <protection/>
    </xf>
    <xf numFmtId="0" fontId="24" fillId="0" borderId="0" xfId="59" applyFont="1" applyAlignment="1">
      <alignment horizontal="right"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59" applyFont="1" applyAlignment="1">
      <alignment horizontal="center" vertical="center" wrapText="1"/>
      <protection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0" applyNumberFormat="1" applyFont="1" applyBorder="1" applyAlignment="1" applyProtection="1">
      <alignment horizontal="center" vertical="top" wrapText="1"/>
      <protection locked="0"/>
    </xf>
    <xf numFmtId="49" fontId="29" fillId="0" borderId="35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21" fillId="20" borderId="52" xfId="0" applyFont="1" applyFill="1" applyBorder="1" applyAlignment="1">
      <alignment horizontal="center" vertical="center" wrapText="1"/>
    </xf>
    <xf numFmtId="0" fontId="21" fillId="20" borderId="53" xfId="0" applyFont="1" applyFill="1" applyBorder="1" applyAlignment="1">
      <alignment horizontal="center" vertical="center" wrapText="1"/>
    </xf>
    <xf numFmtId="0" fontId="21" fillId="20" borderId="54" xfId="0" applyFont="1" applyFill="1" applyBorder="1" applyAlignment="1">
      <alignment horizontal="center" vertical="center" wrapText="1"/>
    </xf>
    <xf numFmtId="0" fontId="21" fillId="20" borderId="55" xfId="0" applyFont="1" applyFill="1" applyBorder="1" applyAlignment="1">
      <alignment horizontal="center" vertical="center" wrapText="1"/>
    </xf>
    <xf numFmtId="0" fontId="21" fillId="20" borderId="56" xfId="0" applyFont="1" applyFill="1" applyBorder="1" applyAlignment="1">
      <alignment horizontal="center" vertical="center" wrapText="1"/>
    </xf>
    <xf numFmtId="0" fontId="21" fillId="20" borderId="57" xfId="0" applyFont="1" applyFill="1" applyBorder="1" applyAlignment="1">
      <alignment horizontal="center" vertical="center" wrapText="1"/>
    </xf>
    <xf numFmtId="0" fontId="21" fillId="20" borderId="55" xfId="0" applyFont="1" applyFill="1" applyBorder="1" applyAlignment="1">
      <alignment horizontal="center" vertical="center"/>
    </xf>
    <xf numFmtId="0" fontId="21" fillId="20" borderId="56" xfId="0" applyFont="1" applyFill="1" applyBorder="1" applyAlignment="1">
      <alignment horizontal="center" vertical="center"/>
    </xf>
    <xf numFmtId="0" fontId="21" fillId="20" borderId="5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1" fillId="20" borderId="52" xfId="0" applyFont="1" applyFill="1" applyBorder="1" applyAlignment="1">
      <alignment horizontal="center" vertical="center"/>
    </xf>
    <xf numFmtId="0" fontId="21" fillId="20" borderId="53" xfId="0" applyFont="1" applyFill="1" applyBorder="1" applyAlignment="1">
      <alignment horizontal="center" vertical="center"/>
    </xf>
    <xf numFmtId="0" fontId="21" fillId="20" borderId="54" xfId="0" applyFont="1" applyFill="1" applyBorder="1" applyAlignment="1">
      <alignment horizontal="center" vertical="center"/>
    </xf>
    <xf numFmtId="0" fontId="21" fillId="20" borderId="58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59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10" xfId="0" applyNumberFormat="1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Normalny_Dochody wydatki zlecone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1" customWidth="1"/>
    <col min="2" max="2" width="41.28125" style="1" customWidth="1"/>
    <col min="3" max="3" width="14.421875" style="1" customWidth="1"/>
    <col min="4" max="5" width="18.00390625" style="1" customWidth="1"/>
    <col min="6" max="16384" width="9.28125" style="1" customWidth="1"/>
  </cols>
  <sheetData>
    <row r="1" spans="1:5" ht="55.5" customHeight="1">
      <c r="A1" s="159" t="s">
        <v>132</v>
      </c>
      <c r="B1" s="160"/>
      <c r="C1" s="160"/>
      <c r="D1" s="160"/>
      <c r="E1" s="160"/>
    </row>
    <row r="2" spans="1:5" ht="70.5" customHeight="1">
      <c r="A2" s="156" t="s">
        <v>123</v>
      </c>
      <c r="B2" s="156"/>
      <c r="C2" s="156"/>
      <c r="D2" s="156"/>
      <c r="E2" s="156"/>
    </row>
    <row r="3" spans="1:5" ht="12.75">
      <c r="A3" s="2"/>
      <c r="B3" s="2"/>
      <c r="C3" s="2"/>
      <c r="D3" s="3"/>
      <c r="E3" s="3"/>
    </row>
    <row r="4" spans="1:5" ht="31.5" customHeight="1">
      <c r="A4" s="4" t="s">
        <v>37</v>
      </c>
      <c r="B4" s="4" t="s">
        <v>38</v>
      </c>
      <c r="C4" s="5" t="s">
        <v>39</v>
      </c>
      <c r="D4" s="5" t="s">
        <v>40</v>
      </c>
      <c r="E4" s="5" t="s">
        <v>3</v>
      </c>
    </row>
    <row r="5" spans="1:5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5.75" customHeight="1">
      <c r="A6" s="157" t="s">
        <v>41</v>
      </c>
      <c r="B6" s="157"/>
      <c r="C6" s="51"/>
      <c r="D6" s="52">
        <f>SUM(D7:D15)</f>
        <v>7200000</v>
      </c>
      <c r="E6" s="52">
        <v>7200000</v>
      </c>
    </row>
    <row r="7" spans="1:5" s="7" customFormat="1" ht="16.5" customHeight="1">
      <c r="A7" s="53" t="s">
        <v>42</v>
      </c>
      <c r="B7" s="54" t="s">
        <v>43</v>
      </c>
      <c r="C7" s="53" t="s">
        <v>44</v>
      </c>
      <c r="D7" s="55">
        <v>7200000</v>
      </c>
      <c r="E7" s="55">
        <v>7200000</v>
      </c>
    </row>
    <row r="8" spans="1:5" ht="18.75" customHeight="1">
      <c r="A8" s="53" t="s">
        <v>45</v>
      </c>
      <c r="B8" s="54" t="s">
        <v>46</v>
      </c>
      <c r="C8" s="53" t="s">
        <v>44</v>
      </c>
      <c r="D8" s="56"/>
      <c r="E8" s="56"/>
    </row>
    <row r="9" spans="1:5" ht="30.75" customHeight="1">
      <c r="A9" s="53" t="s">
        <v>47</v>
      </c>
      <c r="B9" s="57" t="s">
        <v>48</v>
      </c>
      <c r="C9" s="53" t="s">
        <v>49</v>
      </c>
      <c r="D9" s="56"/>
      <c r="E9" s="56"/>
    </row>
    <row r="10" spans="1:5" ht="18.75" customHeight="1">
      <c r="A10" s="53" t="s">
        <v>50</v>
      </c>
      <c r="B10" s="54" t="s">
        <v>51</v>
      </c>
      <c r="C10" s="53" t="s">
        <v>52</v>
      </c>
      <c r="D10" s="56"/>
      <c r="E10" s="56"/>
    </row>
    <row r="11" spans="1:5" ht="16.5" customHeight="1">
      <c r="A11" s="53" t="s">
        <v>53</v>
      </c>
      <c r="B11" s="54" t="s">
        <v>54</v>
      </c>
      <c r="C11" s="53" t="s">
        <v>55</v>
      </c>
      <c r="D11" s="56"/>
      <c r="E11" s="56"/>
    </row>
    <row r="12" spans="1:5" ht="18.75" customHeight="1">
      <c r="A12" s="53" t="s">
        <v>56</v>
      </c>
      <c r="B12" s="54" t="s">
        <v>57</v>
      </c>
      <c r="C12" s="53" t="s">
        <v>58</v>
      </c>
      <c r="D12" s="56"/>
      <c r="E12" s="56"/>
    </row>
    <row r="13" spans="1:5" ht="18.75" customHeight="1">
      <c r="A13" s="53" t="s">
        <v>59</v>
      </c>
      <c r="B13" s="54" t="s">
        <v>60</v>
      </c>
      <c r="C13" s="53" t="s">
        <v>61</v>
      </c>
      <c r="D13" s="56"/>
      <c r="E13" s="56"/>
    </row>
    <row r="14" spans="1:5" ht="18.75" customHeight="1">
      <c r="A14" s="53" t="s">
        <v>62</v>
      </c>
      <c r="B14" s="54" t="s">
        <v>63</v>
      </c>
      <c r="C14" s="53" t="s">
        <v>64</v>
      </c>
      <c r="D14" s="56"/>
      <c r="E14" s="56"/>
    </row>
    <row r="15" spans="1:5" ht="18.75" customHeight="1">
      <c r="A15" s="58" t="s">
        <v>65</v>
      </c>
      <c r="B15" s="59" t="s">
        <v>66</v>
      </c>
      <c r="C15" s="58" t="s">
        <v>67</v>
      </c>
      <c r="D15" s="56"/>
      <c r="E15" s="56"/>
    </row>
    <row r="16" spans="1:5" ht="18.75" customHeight="1">
      <c r="A16" s="158" t="s">
        <v>68</v>
      </c>
      <c r="B16" s="158"/>
      <c r="C16" s="60"/>
      <c r="D16" s="61">
        <f>SUM(D17:D24)-D18</f>
        <v>6115897.8100000005</v>
      </c>
      <c r="E16" s="61">
        <f>SUM(E17:E24)-E18</f>
        <v>6115897.8100000005</v>
      </c>
    </row>
    <row r="17" spans="1:5" ht="18.75" customHeight="1">
      <c r="A17" s="53" t="s">
        <v>42</v>
      </c>
      <c r="B17" s="54" t="s">
        <v>69</v>
      </c>
      <c r="C17" s="53" t="s">
        <v>70</v>
      </c>
      <c r="D17" s="55">
        <v>6115897.81</v>
      </c>
      <c r="E17" s="55">
        <v>6115897.81</v>
      </c>
    </row>
    <row r="18" spans="1:5" ht="42" customHeight="1">
      <c r="A18" s="53">
        <v>2</v>
      </c>
      <c r="B18" s="57" t="s">
        <v>71</v>
      </c>
      <c r="C18" s="53" t="s">
        <v>70</v>
      </c>
      <c r="D18" s="55">
        <v>3072968.68</v>
      </c>
      <c r="E18" s="55">
        <v>3072968.68</v>
      </c>
    </row>
    <row r="19" spans="1:5" ht="18.75" customHeight="1">
      <c r="A19" s="53">
        <v>3</v>
      </c>
      <c r="B19" s="54" t="s">
        <v>72</v>
      </c>
      <c r="C19" s="53" t="s">
        <v>70</v>
      </c>
      <c r="D19" s="56"/>
      <c r="E19" s="56"/>
    </row>
    <row r="20" spans="1:5" ht="38.25" customHeight="1">
      <c r="A20" s="53">
        <v>4</v>
      </c>
      <c r="B20" s="57" t="s">
        <v>73</v>
      </c>
      <c r="C20" s="53" t="s">
        <v>74</v>
      </c>
      <c r="D20" s="56"/>
      <c r="E20" s="56"/>
    </row>
    <row r="21" spans="1:5" ht="18" customHeight="1">
      <c r="A21" s="53">
        <v>5</v>
      </c>
      <c r="B21" s="54" t="s">
        <v>75</v>
      </c>
      <c r="C21" s="53" t="s">
        <v>76</v>
      </c>
      <c r="D21" s="56"/>
      <c r="E21" s="56"/>
    </row>
    <row r="22" spans="1:5" ht="18.75" customHeight="1">
      <c r="A22" s="53">
        <v>6</v>
      </c>
      <c r="B22" s="54" t="s">
        <v>77</v>
      </c>
      <c r="C22" s="53" t="s">
        <v>78</v>
      </c>
      <c r="D22" s="56"/>
      <c r="E22" s="56"/>
    </row>
    <row r="23" spans="1:5" ht="18.75" customHeight="1">
      <c r="A23" s="53">
        <v>7</v>
      </c>
      <c r="B23" s="54" t="s">
        <v>79</v>
      </c>
      <c r="C23" s="53" t="s">
        <v>80</v>
      </c>
      <c r="D23" s="56"/>
      <c r="E23" s="56"/>
    </row>
    <row r="24" spans="1:5" ht="18.75" customHeight="1">
      <c r="A24" s="53">
        <v>8</v>
      </c>
      <c r="B24" s="54" t="s">
        <v>81</v>
      </c>
      <c r="C24" s="53" t="s">
        <v>82</v>
      </c>
      <c r="D24" s="56"/>
      <c r="E24" s="56"/>
    </row>
    <row r="25" spans="1:5" ht="18.75" customHeight="1">
      <c r="A25" s="8"/>
      <c r="B25" s="2"/>
      <c r="C25" s="2"/>
      <c r="D25" s="2"/>
      <c r="E25" s="2"/>
    </row>
    <row r="26" spans="1:5" ht="7.5" customHeight="1">
      <c r="A26" s="9"/>
      <c r="B26" s="10"/>
      <c r="C26" s="10"/>
      <c r="D26" s="10"/>
      <c r="E26" s="10"/>
    </row>
    <row r="27" spans="1:6" ht="12.75">
      <c r="A27" s="2"/>
      <c r="B27" s="2"/>
      <c r="C27" s="2"/>
      <c r="D27" s="2"/>
      <c r="E27" s="2"/>
      <c r="F27" s="2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Normal="130" zoomScaleSheetLayoutView="100" zoomScalePageLayoutView="0" workbookViewId="0" topLeftCell="A73">
      <selection activeCell="E30" sqref="E30"/>
    </sheetView>
  </sheetViews>
  <sheetFormatPr defaultColWidth="7.28125" defaultRowHeight="12.75"/>
  <cols>
    <col min="1" max="1" width="6.00390625" style="11" customWidth="1"/>
    <col min="2" max="2" width="8.28125" style="11" customWidth="1"/>
    <col min="3" max="3" width="0" style="11" hidden="1" customWidth="1"/>
    <col min="4" max="4" width="5.140625" style="11" customWidth="1"/>
    <col min="5" max="5" width="42.140625" style="12" customWidth="1"/>
    <col min="6" max="6" width="10.57421875" style="11" customWidth="1"/>
    <col min="7" max="7" width="10.7109375" style="13" customWidth="1"/>
    <col min="8" max="8" width="10.140625" style="13" customWidth="1"/>
    <col min="9" max="16384" width="7.28125" style="11" customWidth="1"/>
  </cols>
  <sheetData>
    <row r="1" spans="1:8" s="14" customFormat="1" ht="15.75" customHeight="1">
      <c r="A1" s="175" t="s">
        <v>135</v>
      </c>
      <c r="B1" s="176"/>
      <c r="C1" s="176"/>
      <c r="D1" s="176"/>
      <c r="E1" s="176"/>
      <c r="F1" s="176"/>
      <c r="G1" s="176"/>
      <c r="H1" s="160"/>
    </row>
    <row r="2" spans="1:8" s="14" customFormat="1" ht="18.75" customHeight="1">
      <c r="A2" s="173" t="s">
        <v>131</v>
      </c>
      <c r="B2" s="174"/>
      <c r="C2" s="174"/>
      <c r="D2" s="174"/>
      <c r="E2" s="174"/>
      <c r="F2" s="174"/>
      <c r="G2" s="174"/>
      <c r="H2" s="174"/>
    </row>
    <row r="3" spans="1:8" s="14" customFormat="1" ht="60.75" customHeight="1">
      <c r="A3" s="177" t="s">
        <v>134</v>
      </c>
      <c r="B3" s="177"/>
      <c r="C3" s="177"/>
      <c r="D3" s="177"/>
      <c r="E3" s="177"/>
      <c r="F3" s="177"/>
      <c r="G3" s="177"/>
      <c r="H3" s="177"/>
    </row>
    <row r="4" spans="1:8" s="14" customFormat="1" ht="24.75" customHeight="1">
      <c r="A4" s="15"/>
      <c r="B4" s="15"/>
      <c r="C4" s="15"/>
      <c r="D4" s="15"/>
      <c r="E4" s="15" t="s">
        <v>83</v>
      </c>
      <c r="F4" s="15"/>
      <c r="G4" s="15"/>
      <c r="H4" s="15"/>
    </row>
    <row r="5" spans="1:8" s="12" customFormat="1" ht="30.75" customHeight="1">
      <c r="A5" s="127" t="s">
        <v>0</v>
      </c>
      <c r="B5" s="178" t="s">
        <v>1</v>
      </c>
      <c r="C5" s="178"/>
      <c r="D5" s="129" t="s">
        <v>2</v>
      </c>
      <c r="E5" s="127" t="s">
        <v>38</v>
      </c>
      <c r="F5" s="127" t="s">
        <v>26</v>
      </c>
      <c r="G5" s="128" t="s">
        <v>3</v>
      </c>
      <c r="H5" s="128" t="s">
        <v>4</v>
      </c>
    </row>
    <row r="6" spans="1:8" ht="15.75" customHeight="1">
      <c r="A6" s="16" t="s">
        <v>5</v>
      </c>
      <c r="B6" s="172"/>
      <c r="C6" s="172"/>
      <c r="D6" s="16"/>
      <c r="E6" s="17" t="s">
        <v>6</v>
      </c>
      <c r="F6" s="18">
        <f>F7</f>
        <v>392369.11</v>
      </c>
      <c r="G6" s="18">
        <f>G7</f>
        <v>392369.11</v>
      </c>
      <c r="H6" s="18">
        <f aca="true" t="shared" si="0" ref="H6:H33">G6/F6*100</f>
        <v>100</v>
      </c>
    </row>
    <row r="7" spans="1:8" ht="15">
      <c r="A7" s="19"/>
      <c r="B7" s="164" t="s">
        <v>7</v>
      </c>
      <c r="C7" s="164"/>
      <c r="D7" s="21"/>
      <c r="E7" s="22" t="s">
        <v>8</v>
      </c>
      <c r="F7" s="23">
        <f>F8</f>
        <v>392369.11</v>
      </c>
      <c r="G7" s="23">
        <f>G8</f>
        <v>392369.11</v>
      </c>
      <c r="H7" s="23">
        <f t="shared" si="0"/>
        <v>100</v>
      </c>
    </row>
    <row r="8" spans="1:8" ht="45" customHeight="1">
      <c r="A8" s="24"/>
      <c r="B8" s="161"/>
      <c r="C8" s="161"/>
      <c r="D8" s="25" t="s">
        <v>9</v>
      </c>
      <c r="E8" s="26" t="s">
        <v>10</v>
      </c>
      <c r="F8" s="27">
        <v>392369.11</v>
      </c>
      <c r="G8" s="27">
        <v>392369.11</v>
      </c>
      <c r="H8" s="27">
        <f t="shared" si="0"/>
        <v>100</v>
      </c>
    </row>
    <row r="9" spans="1:8" ht="15" customHeight="1">
      <c r="A9" s="16" t="s">
        <v>11</v>
      </c>
      <c r="B9" s="172"/>
      <c r="C9" s="172"/>
      <c r="D9" s="16"/>
      <c r="E9" s="17" t="s">
        <v>12</v>
      </c>
      <c r="F9" s="18">
        <f>F10</f>
        <v>28900</v>
      </c>
      <c r="G9" s="18">
        <f>G10</f>
        <v>18768</v>
      </c>
      <c r="H9" s="18">
        <f t="shared" si="0"/>
        <v>64.94117647058823</v>
      </c>
    </row>
    <row r="10" spans="1:8" ht="15">
      <c r="A10" s="19"/>
      <c r="B10" s="164" t="s">
        <v>13</v>
      </c>
      <c r="C10" s="164"/>
      <c r="D10" s="21"/>
      <c r="E10" s="22" t="s">
        <v>14</v>
      </c>
      <c r="F10" s="23">
        <f>F11</f>
        <v>28900</v>
      </c>
      <c r="G10" s="23">
        <f>G11</f>
        <v>18768</v>
      </c>
      <c r="H10" s="23">
        <f t="shared" si="0"/>
        <v>64.94117647058823</v>
      </c>
    </row>
    <row r="11" spans="1:8" ht="45.75" customHeight="1">
      <c r="A11" s="24"/>
      <c r="B11" s="161"/>
      <c r="C11" s="161"/>
      <c r="D11" s="25" t="s">
        <v>9</v>
      </c>
      <c r="E11" s="26" t="s">
        <v>10</v>
      </c>
      <c r="F11" s="27">
        <v>28900</v>
      </c>
      <c r="G11" s="27">
        <v>18768</v>
      </c>
      <c r="H11" s="27">
        <f t="shared" si="0"/>
        <v>64.94117647058823</v>
      </c>
    </row>
    <row r="12" spans="1:8" ht="24" customHeight="1">
      <c r="A12" s="16" t="s">
        <v>15</v>
      </c>
      <c r="B12" s="172"/>
      <c r="C12" s="172"/>
      <c r="D12" s="16"/>
      <c r="E12" s="17" t="s">
        <v>16</v>
      </c>
      <c r="F12" s="18">
        <f>F13+F15+F17</f>
        <v>22371</v>
      </c>
      <c r="G12" s="18">
        <f>G13+G15+G17</f>
        <v>21813</v>
      </c>
      <c r="H12" s="18">
        <f t="shared" si="0"/>
        <v>97.50569934289929</v>
      </c>
    </row>
    <row r="13" spans="1:8" ht="20.25">
      <c r="A13" s="19"/>
      <c r="B13" s="164" t="s">
        <v>17</v>
      </c>
      <c r="C13" s="164"/>
      <c r="D13" s="21"/>
      <c r="E13" s="22" t="s">
        <v>18</v>
      </c>
      <c r="F13" s="23">
        <f>F14</f>
        <v>1116</v>
      </c>
      <c r="G13" s="23">
        <f>G14</f>
        <v>558</v>
      </c>
      <c r="H13" s="23">
        <f t="shared" si="0"/>
        <v>50</v>
      </c>
    </row>
    <row r="14" spans="1:8" ht="46.5" customHeight="1">
      <c r="A14" s="24"/>
      <c r="B14" s="161"/>
      <c r="C14" s="161"/>
      <c r="D14" s="25" t="s">
        <v>9</v>
      </c>
      <c r="E14" s="26" t="s">
        <v>10</v>
      </c>
      <c r="F14" s="27">
        <v>1116</v>
      </c>
      <c r="G14" s="27">
        <v>558</v>
      </c>
      <c r="H14" s="27">
        <f t="shared" si="0"/>
        <v>50</v>
      </c>
    </row>
    <row r="15" spans="1:8" ht="36" customHeight="1">
      <c r="A15" s="24"/>
      <c r="B15" s="37" t="s">
        <v>125</v>
      </c>
      <c r="C15" s="24"/>
      <c r="D15" s="25"/>
      <c r="E15" s="115" t="s">
        <v>124</v>
      </c>
      <c r="F15" s="23">
        <f>F16</f>
        <v>1000</v>
      </c>
      <c r="G15" s="23">
        <f>G16</f>
        <v>1000</v>
      </c>
      <c r="H15" s="122">
        <f t="shared" si="0"/>
        <v>100</v>
      </c>
    </row>
    <row r="16" spans="1:8" ht="45" customHeight="1">
      <c r="A16" s="24"/>
      <c r="B16" s="24"/>
      <c r="C16" s="24"/>
      <c r="D16" s="25" t="s">
        <v>9</v>
      </c>
      <c r="E16" s="26" t="s">
        <v>10</v>
      </c>
      <c r="F16" s="27">
        <v>1000</v>
      </c>
      <c r="G16" s="27">
        <v>1000</v>
      </c>
      <c r="H16" s="122">
        <f t="shared" si="0"/>
        <v>100</v>
      </c>
    </row>
    <row r="17" spans="1:8" ht="19.5" customHeight="1">
      <c r="A17" s="24"/>
      <c r="B17" s="37" t="s">
        <v>136</v>
      </c>
      <c r="C17" s="37"/>
      <c r="D17" s="20"/>
      <c r="E17" s="201" t="s">
        <v>137</v>
      </c>
      <c r="F17" s="23">
        <v>20255</v>
      </c>
      <c r="G17" s="23">
        <v>20255</v>
      </c>
      <c r="H17" s="140">
        <v>100</v>
      </c>
    </row>
    <row r="18" spans="1:8" ht="45" customHeight="1">
      <c r="A18" s="24"/>
      <c r="B18" s="24"/>
      <c r="C18" s="24"/>
      <c r="D18" s="25"/>
      <c r="E18" s="139" t="s">
        <v>10</v>
      </c>
      <c r="F18" s="27">
        <v>20255</v>
      </c>
      <c r="G18" s="27">
        <v>20255</v>
      </c>
      <c r="H18" s="122">
        <v>100</v>
      </c>
    </row>
    <row r="19" spans="1:8" ht="16.5" customHeight="1">
      <c r="A19" s="83" t="s">
        <v>19</v>
      </c>
      <c r="B19" s="165"/>
      <c r="C19" s="165"/>
      <c r="D19" s="80"/>
      <c r="E19" s="85" t="s">
        <v>20</v>
      </c>
      <c r="F19" s="86">
        <f>F20</f>
        <v>858.81</v>
      </c>
      <c r="G19" s="86">
        <f>G20</f>
        <v>858.81</v>
      </c>
      <c r="H19" s="87">
        <f t="shared" si="0"/>
        <v>100</v>
      </c>
    </row>
    <row r="20" spans="1:8" ht="15">
      <c r="A20" s="88"/>
      <c r="B20" s="164" t="s">
        <v>24</v>
      </c>
      <c r="C20" s="164"/>
      <c r="D20" s="21"/>
      <c r="E20" s="22" t="s">
        <v>25</v>
      </c>
      <c r="F20" s="23">
        <f>F21</f>
        <v>858.81</v>
      </c>
      <c r="G20" s="23">
        <f>G21</f>
        <v>858.81</v>
      </c>
      <c r="H20" s="89">
        <f t="shared" si="0"/>
        <v>100</v>
      </c>
    </row>
    <row r="21" spans="1:8" ht="41.25" customHeight="1">
      <c r="A21" s="92"/>
      <c r="B21" s="180"/>
      <c r="C21" s="180"/>
      <c r="D21" s="100" t="s">
        <v>9</v>
      </c>
      <c r="E21" s="93" t="s">
        <v>10</v>
      </c>
      <c r="F21" s="94">
        <v>858.81</v>
      </c>
      <c r="G21" s="94">
        <v>858.81</v>
      </c>
      <c r="H21" s="95">
        <f t="shared" si="0"/>
        <v>100</v>
      </c>
    </row>
    <row r="22" spans="1:8" ht="14.25" customHeight="1">
      <c r="A22" s="101" t="s">
        <v>84</v>
      </c>
      <c r="B22" s="102"/>
      <c r="C22" s="103"/>
      <c r="D22" s="102"/>
      <c r="E22" s="104" t="s">
        <v>85</v>
      </c>
      <c r="F22" s="105">
        <f>F23+F25+F27+F29+F31</f>
        <v>4634311</v>
      </c>
      <c r="G22" s="105">
        <f>G23+G25+G27+G29+G31</f>
        <v>2456311</v>
      </c>
      <c r="H22" s="106">
        <f t="shared" si="0"/>
        <v>53.00272251905407</v>
      </c>
    </row>
    <row r="23" spans="1:8" ht="63.75" customHeight="1">
      <c r="A23" s="88"/>
      <c r="B23" s="166" t="s">
        <v>86</v>
      </c>
      <c r="C23" s="166"/>
      <c r="D23" s="28"/>
      <c r="E23" s="29" t="s">
        <v>87</v>
      </c>
      <c r="F23" s="30">
        <v>2557000</v>
      </c>
      <c r="G23" s="23">
        <v>1435000</v>
      </c>
      <c r="H23" s="89">
        <f t="shared" si="0"/>
        <v>56.12045365662887</v>
      </c>
    </row>
    <row r="24" spans="1:8" ht="56.25" customHeight="1">
      <c r="A24" s="90"/>
      <c r="B24" s="161"/>
      <c r="C24" s="161"/>
      <c r="D24" s="25" t="s">
        <v>22</v>
      </c>
      <c r="E24" s="107" t="s">
        <v>87</v>
      </c>
      <c r="F24" s="27">
        <v>2557000</v>
      </c>
      <c r="G24" s="27">
        <v>1435000</v>
      </c>
      <c r="H24" s="91">
        <f t="shared" si="0"/>
        <v>56.12045365662887</v>
      </c>
    </row>
    <row r="25" spans="1:8" ht="32.25" customHeight="1">
      <c r="A25" s="88"/>
      <c r="B25" s="164" t="s">
        <v>88</v>
      </c>
      <c r="C25" s="164"/>
      <c r="D25" s="31"/>
      <c r="E25" s="22" t="s">
        <v>23</v>
      </c>
      <c r="F25" s="30">
        <f>F26</f>
        <v>1919000</v>
      </c>
      <c r="G25" s="30">
        <f>G26</f>
        <v>1010000</v>
      </c>
      <c r="H25" s="89">
        <f t="shared" si="0"/>
        <v>52.63157894736842</v>
      </c>
    </row>
    <row r="26" spans="1:8" ht="42.75" customHeight="1">
      <c r="A26" s="90"/>
      <c r="B26" s="161"/>
      <c r="C26" s="161"/>
      <c r="D26" s="25" t="s">
        <v>9</v>
      </c>
      <c r="E26" s="32" t="s">
        <v>10</v>
      </c>
      <c r="F26" s="27">
        <v>1919000</v>
      </c>
      <c r="G26" s="27">
        <v>1010000</v>
      </c>
      <c r="H26" s="91">
        <f t="shared" si="0"/>
        <v>52.63157894736842</v>
      </c>
    </row>
    <row r="27" spans="1:8" ht="15">
      <c r="A27" s="88"/>
      <c r="B27" s="164" t="s">
        <v>89</v>
      </c>
      <c r="C27" s="164"/>
      <c r="D27" s="21"/>
      <c r="E27" s="22" t="s">
        <v>90</v>
      </c>
      <c r="F27" s="23">
        <f>F28</f>
        <v>311</v>
      </c>
      <c r="G27" s="23">
        <f>G28</f>
        <v>311</v>
      </c>
      <c r="H27" s="89">
        <f t="shared" si="0"/>
        <v>100</v>
      </c>
    </row>
    <row r="28" spans="1:8" ht="42.75" customHeight="1">
      <c r="A28" s="90"/>
      <c r="B28" s="161"/>
      <c r="C28" s="161"/>
      <c r="D28" s="25" t="s">
        <v>9</v>
      </c>
      <c r="E28" s="26" t="s">
        <v>10</v>
      </c>
      <c r="F28" s="27">
        <v>311</v>
      </c>
      <c r="G28" s="27">
        <v>311</v>
      </c>
      <c r="H28" s="91">
        <f t="shared" si="0"/>
        <v>100</v>
      </c>
    </row>
    <row r="29" spans="1:8" ht="17.25" customHeight="1">
      <c r="A29" s="90"/>
      <c r="B29" s="37" t="s">
        <v>126</v>
      </c>
      <c r="C29" s="24"/>
      <c r="D29" s="99"/>
      <c r="E29" s="117" t="s">
        <v>127</v>
      </c>
      <c r="F29" s="118">
        <f>F30</f>
        <v>134000</v>
      </c>
      <c r="G29" s="118">
        <f>G30</f>
        <v>0</v>
      </c>
      <c r="H29" s="89">
        <f t="shared" si="0"/>
        <v>0</v>
      </c>
    </row>
    <row r="30" spans="1:8" ht="43.5" customHeight="1">
      <c r="A30" s="90"/>
      <c r="B30" s="24"/>
      <c r="C30" s="24"/>
      <c r="D30" s="99" t="s">
        <v>9</v>
      </c>
      <c r="E30" s="26" t="s">
        <v>10</v>
      </c>
      <c r="F30" s="116">
        <v>134000</v>
      </c>
      <c r="G30" s="116">
        <v>0</v>
      </c>
      <c r="H30" s="89">
        <f t="shared" si="0"/>
        <v>0</v>
      </c>
    </row>
    <row r="31" spans="1:8" ht="75.75" customHeight="1">
      <c r="A31" s="90"/>
      <c r="B31" s="37" t="s">
        <v>138</v>
      </c>
      <c r="C31" s="37"/>
      <c r="D31" s="142"/>
      <c r="E31" s="144" t="s">
        <v>139</v>
      </c>
      <c r="F31" s="118">
        <v>24000</v>
      </c>
      <c r="G31" s="118">
        <v>11000</v>
      </c>
      <c r="H31" s="141">
        <f t="shared" si="0"/>
        <v>45.83333333333333</v>
      </c>
    </row>
    <row r="32" spans="1:8" ht="43.5" customHeight="1">
      <c r="A32" s="90"/>
      <c r="B32" s="24"/>
      <c r="C32" s="24"/>
      <c r="D32" s="99" t="s">
        <v>9</v>
      </c>
      <c r="E32" s="139" t="s">
        <v>10</v>
      </c>
      <c r="F32" s="116">
        <v>24000</v>
      </c>
      <c r="G32" s="116">
        <v>11000</v>
      </c>
      <c r="H32" s="143">
        <v>45.83</v>
      </c>
    </row>
    <row r="33" spans="1:8" ht="18" customHeight="1">
      <c r="A33" s="170" t="s">
        <v>91</v>
      </c>
      <c r="B33" s="171"/>
      <c r="C33" s="171"/>
      <c r="D33" s="171"/>
      <c r="E33" s="171"/>
      <c r="F33" s="97">
        <f>F22+F19+F12+F9+F6</f>
        <v>5078809.92</v>
      </c>
      <c r="G33" s="97">
        <f>G22+G19+G12+G9+G6</f>
        <v>2890119.92</v>
      </c>
      <c r="H33" s="98">
        <f t="shared" si="0"/>
        <v>56.90545552057203</v>
      </c>
    </row>
    <row r="34" ht="43.5" customHeight="1" thickBot="1">
      <c r="E34" s="15" t="s">
        <v>92</v>
      </c>
    </row>
    <row r="35" spans="1:8" s="12" customFormat="1" ht="30" customHeight="1" thickBot="1" thickTop="1">
      <c r="A35" s="134" t="s">
        <v>0</v>
      </c>
      <c r="B35" s="167" t="s">
        <v>1</v>
      </c>
      <c r="C35" s="168"/>
      <c r="D35" s="137" t="s">
        <v>2</v>
      </c>
      <c r="E35" s="134" t="s">
        <v>38</v>
      </c>
      <c r="F35" s="138" t="s">
        <v>26</v>
      </c>
      <c r="G35" s="135" t="s">
        <v>3</v>
      </c>
      <c r="H35" s="136" t="s">
        <v>4</v>
      </c>
    </row>
    <row r="36" spans="1:8" ht="16.5" customHeight="1" thickTop="1">
      <c r="A36" s="130" t="s">
        <v>5</v>
      </c>
      <c r="B36" s="169"/>
      <c r="C36" s="169"/>
      <c r="D36" s="131"/>
      <c r="E36" s="132" t="s">
        <v>6</v>
      </c>
      <c r="F36" s="133">
        <f>F37</f>
        <v>392369.11</v>
      </c>
      <c r="G36" s="133">
        <f>G37</f>
        <v>392369.11</v>
      </c>
      <c r="H36" s="133">
        <f>G36/F36*100</f>
        <v>100</v>
      </c>
    </row>
    <row r="37" spans="1:8" ht="15" customHeight="1">
      <c r="A37" s="19"/>
      <c r="B37" s="164" t="s">
        <v>7</v>
      </c>
      <c r="C37" s="164"/>
      <c r="D37" s="31"/>
      <c r="E37" s="22" t="s">
        <v>8</v>
      </c>
      <c r="F37" s="23">
        <f>F39+F40+F38+F41+F42</f>
        <v>392369.11</v>
      </c>
      <c r="G37" s="23">
        <f>G39+G40+G38+G41+G42</f>
        <v>392369.11</v>
      </c>
      <c r="H37" s="23">
        <v>100</v>
      </c>
    </row>
    <row r="38" spans="1:8" ht="15" customHeight="1">
      <c r="A38" s="19"/>
      <c r="B38" s="37"/>
      <c r="C38" s="37"/>
      <c r="D38" s="145" t="s">
        <v>98</v>
      </c>
      <c r="E38" s="26" t="s">
        <v>33</v>
      </c>
      <c r="F38" s="44">
        <v>5485.21</v>
      </c>
      <c r="G38" s="44">
        <v>5485.21</v>
      </c>
      <c r="H38" s="44">
        <v>100</v>
      </c>
    </row>
    <row r="39" spans="1:8" ht="12.75" customHeight="1">
      <c r="A39" s="24"/>
      <c r="B39" s="161"/>
      <c r="C39" s="161"/>
      <c r="D39" s="34" t="s">
        <v>93</v>
      </c>
      <c r="E39" s="26" t="s">
        <v>28</v>
      </c>
      <c r="F39" s="27">
        <v>942.9</v>
      </c>
      <c r="G39" s="27">
        <v>942.9</v>
      </c>
      <c r="H39" s="27">
        <f aca="true" t="shared" si="1" ref="H39:H64">G39/F39*100</f>
        <v>100</v>
      </c>
    </row>
    <row r="40" spans="1:8" ht="12.75" customHeight="1">
      <c r="A40" s="24"/>
      <c r="B40" s="161"/>
      <c r="C40" s="161"/>
      <c r="D40" s="34" t="s">
        <v>94</v>
      </c>
      <c r="E40" s="26" t="s">
        <v>29</v>
      </c>
      <c r="F40" s="27">
        <v>134.4</v>
      </c>
      <c r="G40" s="27">
        <v>134.4</v>
      </c>
      <c r="H40" s="27">
        <f t="shared" si="1"/>
        <v>100</v>
      </c>
    </row>
    <row r="41" spans="1:8" ht="12.75" customHeight="1">
      <c r="A41" s="24"/>
      <c r="B41" s="161"/>
      <c r="C41" s="161"/>
      <c r="D41" s="34" t="s">
        <v>96</v>
      </c>
      <c r="E41" s="26" t="s">
        <v>27</v>
      </c>
      <c r="F41" s="27">
        <v>1131</v>
      </c>
      <c r="G41" s="27">
        <v>1131</v>
      </c>
      <c r="H41" s="27">
        <f t="shared" si="1"/>
        <v>100</v>
      </c>
    </row>
    <row r="42" spans="1:8" ht="12.75" customHeight="1">
      <c r="A42" s="24"/>
      <c r="B42" s="161"/>
      <c r="C42" s="161"/>
      <c r="D42" s="34" t="s">
        <v>97</v>
      </c>
      <c r="E42" s="26" t="s">
        <v>31</v>
      </c>
      <c r="F42" s="27">
        <v>384675.6</v>
      </c>
      <c r="G42" s="27">
        <v>384675.6</v>
      </c>
      <c r="H42" s="27">
        <f t="shared" si="1"/>
        <v>100</v>
      </c>
    </row>
    <row r="43" spans="1:8" ht="15" customHeight="1">
      <c r="A43" s="16" t="s">
        <v>11</v>
      </c>
      <c r="B43" s="172"/>
      <c r="C43" s="172"/>
      <c r="D43" s="33"/>
      <c r="E43" s="17" t="s">
        <v>12</v>
      </c>
      <c r="F43" s="18">
        <f>F44</f>
        <v>28900</v>
      </c>
      <c r="G43" s="18">
        <f>G44</f>
        <v>14449.98</v>
      </c>
      <c r="H43" s="18">
        <f t="shared" si="1"/>
        <v>49.999930795847746</v>
      </c>
    </row>
    <row r="44" spans="1:8" ht="15" customHeight="1">
      <c r="A44" s="19"/>
      <c r="B44" s="164" t="s">
        <v>13</v>
      </c>
      <c r="C44" s="164"/>
      <c r="D44" s="31"/>
      <c r="E44" s="22" t="s">
        <v>14</v>
      </c>
      <c r="F44" s="23">
        <f>F45</f>
        <v>28900</v>
      </c>
      <c r="G44" s="23">
        <f>G45</f>
        <v>14449.98</v>
      </c>
      <c r="H44" s="23">
        <f t="shared" si="1"/>
        <v>49.999930795847746</v>
      </c>
    </row>
    <row r="45" spans="1:8" ht="12.75" customHeight="1">
      <c r="A45" s="24"/>
      <c r="B45" s="161"/>
      <c r="C45" s="161"/>
      <c r="D45" s="34" t="s">
        <v>98</v>
      </c>
      <c r="E45" s="26" t="s">
        <v>33</v>
      </c>
      <c r="F45" s="27">
        <v>28900</v>
      </c>
      <c r="G45" s="27">
        <v>14449.98</v>
      </c>
      <c r="H45" s="27">
        <f t="shared" si="1"/>
        <v>49.999930795847746</v>
      </c>
    </row>
    <row r="46" spans="1:8" ht="22.5" customHeight="1">
      <c r="A46" s="83" t="s">
        <v>15</v>
      </c>
      <c r="B46" s="165"/>
      <c r="C46" s="165"/>
      <c r="D46" s="84"/>
      <c r="E46" s="85" t="s">
        <v>16</v>
      </c>
      <c r="F46" s="86">
        <f>F47+F51+F54</f>
        <v>22371</v>
      </c>
      <c r="G46" s="86">
        <f>G47+G51+G54</f>
        <v>20806.03</v>
      </c>
      <c r="H46" s="87">
        <f t="shared" si="1"/>
        <v>93.00447007286218</v>
      </c>
    </row>
    <row r="47" spans="1:8" ht="21.75" customHeight="1">
      <c r="A47" s="88"/>
      <c r="B47" s="164" t="s">
        <v>17</v>
      </c>
      <c r="C47" s="164"/>
      <c r="D47" s="31"/>
      <c r="E47" s="22" t="s">
        <v>18</v>
      </c>
      <c r="F47" s="23">
        <f>F48+F49+F50</f>
        <v>1116</v>
      </c>
      <c r="G47" s="23">
        <f>G48+G49+G50</f>
        <v>325.23</v>
      </c>
      <c r="H47" s="89">
        <f t="shared" si="1"/>
        <v>29.14247311827957</v>
      </c>
    </row>
    <row r="48" spans="1:8" ht="12.75" customHeight="1">
      <c r="A48" s="90"/>
      <c r="B48" s="161"/>
      <c r="C48" s="161"/>
      <c r="D48" s="34" t="s">
        <v>98</v>
      </c>
      <c r="E48" s="26" t="s">
        <v>33</v>
      </c>
      <c r="F48" s="27">
        <v>933</v>
      </c>
      <c r="G48" s="27">
        <v>325.23</v>
      </c>
      <c r="H48" s="91">
        <f t="shared" si="1"/>
        <v>34.858520900321544</v>
      </c>
    </row>
    <row r="49" spans="1:8" ht="12.75" customHeight="1">
      <c r="A49" s="90"/>
      <c r="B49" s="161"/>
      <c r="C49" s="161"/>
      <c r="D49" s="34" t="s">
        <v>93</v>
      </c>
      <c r="E49" s="26" t="s">
        <v>28</v>
      </c>
      <c r="F49" s="27">
        <v>160</v>
      </c>
      <c r="G49" s="27">
        <v>0</v>
      </c>
      <c r="H49" s="91">
        <f t="shared" si="1"/>
        <v>0</v>
      </c>
    </row>
    <row r="50" spans="1:8" ht="12.75" customHeight="1">
      <c r="A50" s="90"/>
      <c r="B50" s="161"/>
      <c r="C50" s="161"/>
      <c r="D50" s="40" t="s">
        <v>94</v>
      </c>
      <c r="E50" s="26" t="s">
        <v>29</v>
      </c>
      <c r="F50" s="82">
        <v>23</v>
      </c>
      <c r="G50" s="82">
        <v>0</v>
      </c>
      <c r="H50" s="91">
        <f t="shared" si="1"/>
        <v>0</v>
      </c>
    </row>
    <row r="51" spans="1:8" ht="33" customHeight="1">
      <c r="A51" s="90"/>
      <c r="B51" s="37" t="s">
        <v>125</v>
      </c>
      <c r="C51" s="119"/>
      <c r="D51" s="123"/>
      <c r="E51" s="124" t="s">
        <v>124</v>
      </c>
      <c r="F51" s="125">
        <f>SUM(F52:F53)</f>
        <v>1000</v>
      </c>
      <c r="G51" s="125">
        <f>SUM(G52:G53)</f>
        <v>270.8</v>
      </c>
      <c r="H51" s="126">
        <f t="shared" si="1"/>
        <v>27.08</v>
      </c>
    </row>
    <row r="52" spans="1:8" ht="12.75" customHeight="1">
      <c r="A52" s="90"/>
      <c r="B52" s="24"/>
      <c r="C52" s="24"/>
      <c r="D52" s="119" t="s">
        <v>96</v>
      </c>
      <c r="E52" s="93" t="s">
        <v>27</v>
      </c>
      <c r="F52" s="121">
        <v>600</v>
      </c>
      <c r="G52" s="121">
        <v>0</v>
      </c>
      <c r="H52" s="87">
        <f t="shared" si="1"/>
        <v>0</v>
      </c>
    </row>
    <row r="53" spans="1:8" ht="12.75" customHeight="1">
      <c r="A53" s="90"/>
      <c r="B53" s="24"/>
      <c r="C53" s="24"/>
      <c r="D53" s="119" t="s">
        <v>128</v>
      </c>
      <c r="E53" s="120" t="s">
        <v>129</v>
      </c>
      <c r="F53" s="121">
        <v>400</v>
      </c>
      <c r="G53" s="121">
        <v>270.8</v>
      </c>
      <c r="H53" s="149">
        <f>G53/F53*100</f>
        <v>67.7</v>
      </c>
    </row>
    <row r="54" spans="1:8" ht="12.75" customHeight="1">
      <c r="A54" s="148"/>
      <c r="B54" s="179" t="s">
        <v>140</v>
      </c>
      <c r="C54" s="123"/>
      <c r="D54" s="123"/>
      <c r="E54" s="150" t="s">
        <v>137</v>
      </c>
      <c r="F54" s="125">
        <f>SUM(F55:F61)</f>
        <v>20255</v>
      </c>
      <c r="G54" s="125">
        <f>SUM(G55:G61)</f>
        <v>20210</v>
      </c>
      <c r="H54" s="151">
        <v>99.78</v>
      </c>
    </row>
    <row r="55" spans="1:8" ht="12.75" customHeight="1">
      <c r="A55" s="148"/>
      <c r="B55" s="179"/>
      <c r="C55" s="123"/>
      <c r="D55" s="123" t="s">
        <v>141</v>
      </c>
      <c r="E55" s="152" t="s">
        <v>142</v>
      </c>
      <c r="F55" s="153">
        <v>12000</v>
      </c>
      <c r="G55" s="153">
        <v>12000</v>
      </c>
      <c r="H55" s="154">
        <v>100</v>
      </c>
    </row>
    <row r="56" spans="1:8" ht="12.75" customHeight="1">
      <c r="A56" s="148"/>
      <c r="B56" s="179"/>
      <c r="C56" s="123"/>
      <c r="D56" s="123" t="s">
        <v>93</v>
      </c>
      <c r="E56" s="147" t="s">
        <v>28</v>
      </c>
      <c r="F56" s="153">
        <v>768.12</v>
      </c>
      <c r="G56" s="153">
        <v>768.12</v>
      </c>
      <c r="H56" s="154">
        <v>100</v>
      </c>
    </row>
    <row r="57" spans="1:8" ht="12.75" customHeight="1">
      <c r="A57" s="148"/>
      <c r="B57" s="179"/>
      <c r="C57" s="123"/>
      <c r="D57" s="123" t="s">
        <v>94</v>
      </c>
      <c r="E57" s="147" t="s">
        <v>29</v>
      </c>
      <c r="F57" s="153">
        <v>113.49</v>
      </c>
      <c r="G57" s="153">
        <v>109.49</v>
      </c>
      <c r="H57" s="154">
        <v>96.48</v>
      </c>
    </row>
    <row r="58" spans="1:8" ht="12.75" customHeight="1">
      <c r="A58" s="148"/>
      <c r="B58" s="179"/>
      <c r="C58" s="123"/>
      <c r="D58" s="123" t="s">
        <v>95</v>
      </c>
      <c r="E58" s="152" t="s">
        <v>30</v>
      </c>
      <c r="F58" s="153">
        <v>4468.39</v>
      </c>
      <c r="G58" s="153">
        <v>4468.39</v>
      </c>
      <c r="H58" s="154">
        <v>100</v>
      </c>
    </row>
    <row r="59" spans="1:8" ht="12.75" customHeight="1">
      <c r="A59" s="148"/>
      <c r="B59" s="179"/>
      <c r="C59" s="123"/>
      <c r="D59" s="123" t="s">
        <v>99</v>
      </c>
      <c r="E59" s="147" t="s">
        <v>32</v>
      </c>
      <c r="F59" s="153">
        <v>2000</v>
      </c>
      <c r="G59" s="153">
        <v>1959</v>
      </c>
      <c r="H59" s="154">
        <v>97.95</v>
      </c>
    </row>
    <row r="60" spans="1:8" ht="12.75" customHeight="1">
      <c r="A60" s="148"/>
      <c r="B60" s="179"/>
      <c r="C60" s="123"/>
      <c r="D60" s="123" t="s">
        <v>96</v>
      </c>
      <c r="E60" s="147" t="s">
        <v>27</v>
      </c>
      <c r="F60" s="153">
        <v>478.73</v>
      </c>
      <c r="G60" s="153">
        <v>478.73</v>
      </c>
      <c r="H60" s="154">
        <v>100</v>
      </c>
    </row>
    <row r="61" spans="1:8" ht="12.75" customHeight="1">
      <c r="A61" s="148"/>
      <c r="B61" s="179"/>
      <c r="C61" s="123"/>
      <c r="D61" s="123" t="s">
        <v>128</v>
      </c>
      <c r="E61" s="152" t="s">
        <v>143</v>
      </c>
      <c r="F61" s="153">
        <v>426.27</v>
      </c>
      <c r="G61" s="153">
        <v>426.27</v>
      </c>
      <c r="H61" s="154">
        <v>100</v>
      </c>
    </row>
    <row r="62" spans="1:8" ht="12.75">
      <c r="A62" s="108" t="s">
        <v>19</v>
      </c>
      <c r="B62" s="109"/>
      <c r="C62" s="110"/>
      <c r="D62" s="111"/>
      <c r="E62" s="112" t="s">
        <v>20</v>
      </c>
      <c r="F62" s="113">
        <f>F63</f>
        <v>858.81</v>
      </c>
      <c r="G62" s="113">
        <f>G63</f>
        <v>567.77</v>
      </c>
      <c r="H62" s="114">
        <f t="shared" si="1"/>
        <v>66.11124695800002</v>
      </c>
    </row>
    <row r="63" spans="1:8" ht="12.75">
      <c r="A63" s="37"/>
      <c r="B63" s="20" t="s">
        <v>24</v>
      </c>
      <c r="C63" s="36"/>
      <c r="D63" s="35"/>
      <c r="E63" s="22" t="s">
        <v>35</v>
      </c>
      <c r="F63" s="23">
        <f>F64+F65</f>
        <v>858.81</v>
      </c>
      <c r="G63" s="23">
        <f>G64+G65</f>
        <v>567.77</v>
      </c>
      <c r="H63" s="23">
        <f t="shared" si="1"/>
        <v>66.11124695800002</v>
      </c>
    </row>
    <row r="64" spans="1:8" ht="13.5" customHeight="1">
      <c r="A64" s="37"/>
      <c r="B64" s="41"/>
      <c r="C64" s="36"/>
      <c r="D64" s="42" t="s">
        <v>101</v>
      </c>
      <c r="E64" s="43" t="s">
        <v>35</v>
      </c>
      <c r="F64" s="44">
        <v>841.63</v>
      </c>
      <c r="G64" s="44">
        <v>556.64</v>
      </c>
      <c r="H64" s="27">
        <f t="shared" si="1"/>
        <v>66.13832681819802</v>
      </c>
    </row>
    <row r="65" spans="1:8" ht="13.5" customHeight="1">
      <c r="A65" s="37"/>
      <c r="B65" s="38"/>
      <c r="C65" s="39"/>
      <c r="D65" s="40" t="s">
        <v>99</v>
      </c>
      <c r="E65" s="81" t="s">
        <v>32</v>
      </c>
      <c r="F65" s="82">
        <v>17.18</v>
      </c>
      <c r="G65" s="82">
        <v>11.13</v>
      </c>
      <c r="H65" s="82">
        <f aca="true" t="shared" si="2" ref="H65:H89">G65/F65*100</f>
        <v>64.78463329452853</v>
      </c>
    </row>
    <row r="66" spans="1:8" ht="12.75" customHeight="1">
      <c r="A66" s="83" t="s">
        <v>84</v>
      </c>
      <c r="B66" s="165"/>
      <c r="C66" s="165"/>
      <c r="D66" s="80"/>
      <c r="E66" s="96" t="s">
        <v>20</v>
      </c>
      <c r="F66" s="86">
        <f>F67+F73+F80+F82+F87</f>
        <v>4634311</v>
      </c>
      <c r="G66" s="86">
        <f>G67+G73+G80+G82+G87</f>
        <v>2433439.7</v>
      </c>
      <c r="H66" s="87">
        <f t="shared" si="2"/>
        <v>52.50920147568863</v>
      </c>
    </row>
    <row r="67" spans="1:8" ht="15" customHeight="1">
      <c r="A67" s="88"/>
      <c r="B67" s="166" t="s">
        <v>86</v>
      </c>
      <c r="C67" s="166"/>
      <c r="D67" s="45"/>
      <c r="E67" s="22" t="s">
        <v>21</v>
      </c>
      <c r="F67" s="23">
        <f>F68+F69+F70+F71+F72</f>
        <v>2557000</v>
      </c>
      <c r="G67" s="23">
        <f>G68+G69+G70+G71+G72</f>
        <v>1428099.12</v>
      </c>
      <c r="H67" s="89">
        <f t="shared" si="2"/>
        <v>55.850571763785695</v>
      </c>
    </row>
    <row r="68" spans="1:8" ht="12.75" customHeight="1">
      <c r="A68" s="90"/>
      <c r="B68" s="161"/>
      <c r="C68" s="161"/>
      <c r="D68" s="34" t="s">
        <v>101</v>
      </c>
      <c r="E68" s="26" t="s">
        <v>35</v>
      </c>
      <c r="F68" s="27">
        <v>2518645</v>
      </c>
      <c r="G68" s="27">
        <v>1407123.2</v>
      </c>
      <c r="H68" s="91">
        <f t="shared" si="2"/>
        <v>55.86826249828777</v>
      </c>
    </row>
    <row r="69" spans="1:8" ht="12.75" customHeight="1">
      <c r="A69" s="90"/>
      <c r="B69" s="161"/>
      <c r="C69" s="161"/>
      <c r="D69" s="34" t="s">
        <v>98</v>
      </c>
      <c r="E69" s="26" t="s">
        <v>33</v>
      </c>
      <c r="F69" s="27">
        <v>31000</v>
      </c>
      <c r="G69" s="27">
        <v>14980.35</v>
      </c>
      <c r="H69" s="91">
        <f t="shared" si="2"/>
        <v>48.32370967741936</v>
      </c>
    </row>
    <row r="70" spans="1:8" ht="12.75">
      <c r="A70" s="90"/>
      <c r="B70" s="24"/>
      <c r="C70" s="24"/>
      <c r="D70" s="34" t="s">
        <v>102</v>
      </c>
      <c r="E70" s="26" t="s">
        <v>34</v>
      </c>
      <c r="F70" s="27">
        <v>3200</v>
      </c>
      <c r="G70" s="27">
        <v>3087.51</v>
      </c>
      <c r="H70" s="91">
        <f t="shared" si="2"/>
        <v>96.4846875</v>
      </c>
    </row>
    <row r="71" spans="1:8" ht="12.75" customHeight="1">
      <c r="A71" s="90"/>
      <c r="B71" s="161"/>
      <c r="C71" s="161"/>
      <c r="D71" s="34" t="s">
        <v>93</v>
      </c>
      <c r="E71" s="26" t="s">
        <v>28</v>
      </c>
      <c r="F71" s="27">
        <v>3255</v>
      </c>
      <c r="G71" s="27">
        <v>2713.51</v>
      </c>
      <c r="H71" s="91">
        <f t="shared" si="2"/>
        <v>83.36436251920124</v>
      </c>
    </row>
    <row r="72" spans="1:8" ht="12.75" customHeight="1">
      <c r="A72" s="90"/>
      <c r="B72" s="161"/>
      <c r="C72" s="161"/>
      <c r="D72" s="34" t="s">
        <v>94</v>
      </c>
      <c r="E72" s="147" t="s">
        <v>29</v>
      </c>
      <c r="F72" s="27">
        <v>900</v>
      </c>
      <c r="G72" s="27">
        <v>194.55</v>
      </c>
      <c r="H72" s="91">
        <f t="shared" si="2"/>
        <v>21.616666666666667</v>
      </c>
    </row>
    <row r="73" spans="1:8" ht="30">
      <c r="A73" s="88"/>
      <c r="B73" s="164" t="s">
        <v>88</v>
      </c>
      <c r="C73" s="164"/>
      <c r="D73" s="31"/>
      <c r="E73" s="22" t="s">
        <v>23</v>
      </c>
      <c r="F73" s="23">
        <f>F74+F75+F76+F77+F78++F79</f>
        <v>1919000</v>
      </c>
      <c r="G73" s="23">
        <f>G74+G75+G76+G77+G78+G79</f>
        <v>994059.87</v>
      </c>
      <c r="H73" s="89">
        <f t="shared" si="2"/>
        <v>51.80093121417405</v>
      </c>
    </row>
    <row r="74" spans="1:8" ht="12.75">
      <c r="A74" s="90"/>
      <c r="B74" s="161"/>
      <c r="C74" s="161"/>
      <c r="D74" s="34" t="s">
        <v>101</v>
      </c>
      <c r="E74" s="26" t="s">
        <v>35</v>
      </c>
      <c r="F74" s="27">
        <v>1749500</v>
      </c>
      <c r="G74" s="27">
        <v>914174.82</v>
      </c>
      <c r="H74" s="91">
        <f t="shared" si="2"/>
        <v>52.25349071163189</v>
      </c>
    </row>
    <row r="75" spans="1:8" ht="12.75">
      <c r="A75" s="90"/>
      <c r="B75" s="161"/>
      <c r="C75" s="161"/>
      <c r="D75" s="34" t="s">
        <v>98</v>
      </c>
      <c r="E75" s="26" t="s">
        <v>33</v>
      </c>
      <c r="F75" s="27">
        <v>40760</v>
      </c>
      <c r="G75" s="27">
        <v>18857.76</v>
      </c>
      <c r="H75" s="91">
        <f t="shared" si="2"/>
        <v>46.26535819430814</v>
      </c>
    </row>
    <row r="76" spans="1:8" ht="12.75">
      <c r="A76" s="90"/>
      <c r="B76" s="161"/>
      <c r="C76" s="161"/>
      <c r="D76" s="34" t="s">
        <v>102</v>
      </c>
      <c r="E76" s="26" t="s">
        <v>34</v>
      </c>
      <c r="F76" s="27">
        <v>3240</v>
      </c>
      <c r="G76" s="27">
        <v>3239.5</v>
      </c>
      <c r="H76" s="91">
        <f t="shared" si="2"/>
        <v>99.98456790123457</v>
      </c>
    </row>
    <row r="77" spans="1:8" ht="12.75">
      <c r="A77" s="90"/>
      <c r="B77" s="161"/>
      <c r="C77" s="161"/>
      <c r="D77" s="34" t="s">
        <v>93</v>
      </c>
      <c r="E77" s="26" t="s">
        <v>28</v>
      </c>
      <c r="F77" s="27">
        <v>124000</v>
      </c>
      <c r="G77" s="27">
        <v>57132.15</v>
      </c>
      <c r="H77" s="91">
        <f t="shared" si="2"/>
        <v>46.074314516129036</v>
      </c>
    </row>
    <row r="78" spans="1:8" ht="12.75">
      <c r="A78" s="90"/>
      <c r="B78" s="161"/>
      <c r="C78" s="161"/>
      <c r="D78" s="34" t="s">
        <v>94</v>
      </c>
      <c r="E78" s="26" t="s">
        <v>29</v>
      </c>
      <c r="F78" s="27">
        <v>1200</v>
      </c>
      <c r="G78" s="27">
        <v>445.64</v>
      </c>
      <c r="H78" s="91">
        <f t="shared" si="2"/>
        <v>37.13666666666667</v>
      </c>
    </row>
    <row r="79" spans="1:8" ht="12.75">
      <c r="A79" s="90"/>
      <c r="B79" s="161"/>
      <c r="C79" s="161"/>
      <c r="D79" s="34" t="s">
        <v>96</v>
      </c>
      <c r="E79" s="26" t="s">
        <v>27</v>
      </c>
      <c r="F79" s="27">
        <v>300</v>
      </c>
      <c r="G79" s="27">
        <v>210</v>
      </c>
      <c r="H79" s="91">
        <f t="shared" si="2"/>
        <v>70</v>
      </c>
    </row>
    <row r="80" spans="1:8" ht="15" customHeight="1">
      <c r="A80" s="88"/>
      <c r="B80" s="164" t="s">
        <v>89</v>
      </c>
      <c r="C80" s="164"/>
      <c r="D80" s="31"/>
      <c r="E80" s="22" t="s">
        <v>90</v>
      </c>
      <c r="F80" s="23">
        <f>F81</f>
        <v>311</v>
      </c>
      <c r="G80" s="23">
        <f>G81</f>
        <v>296.07</v>
      </c>
      <c r="H80" s="89">
        <f t="shared" si="2"/>
        <v>95.19935691318328</v>
      </c>
    </row>
    <row r="81" spans="1:8" ht="12.75" customHeight="1">
      <c r="A81" s="90"/>
      <c r="B81" s="161"/>
      <c r="C81" s="161"/>
      <c r="D81" s="34" t="s">
        <v>99</v>
      </c>
      <c r="E81" s="26" t="s">
        <v>32</v>
      </c>
      <c r="F81" s="27">
        <v>311</v>
      </c>
      <c r="G81" s="27">
        <v>296.07</v>
      </c>
      <c r="H81" s="91">
        <f t="shared" si="2"/>
        <v>95.19935691318328</v>
      </c>
    </row>
    <row r="82" spans="1:8" ht="12.75" customHeight="1">
      <c r="A82" s="90"/>
      <c r="B82" s="37" t="s">
        <v>126</v>
      </c>
      <c r="C82" s="24"/>
      <c r="D82" s="40"/>
      <c r="E82" s="117" t="s">
        <v>127</v>
      </c>
      <c r="F82" s="118">
        <f>SUM(F83:F86)</f>
        <v>134000</v>
      </c>
      <c r="G82" s="118">
        <f>SUM(G83:G86)</f>
        <v>0</v>
      </c>
      <c r="H82" s="89">
        <f t="shared" si="2"/>
        <v>0</v>
      </c>
    </row>
    <row r="83" spans="1:8" ht="12.75" customHeight="1">
      <c r="A83" s="90"/>
      <c r="B83" s="24"/>
      <c r="C83" s="24"/>
      <c r="D83" s="40" t="s">
        <v>101</v>
      </c>
      <c r="E83" s="26" t="s">
        <v>35</v>
      </c>
      <c r="F83" s="116">
        <v>129660</v>
      </c>
      <c r="G83" s="116">
        <v>0</v>
      </c>
      <c r="H83" s="89">
        <f t="shared" si="2"/>
        <v>0</v>
      </c>
    </row>
    <row r="84" spans="1:8" ht="12.75" customHeight="1">
      <c r="A84" s="90"/>
      <c r="B84" s="24"/>
      <c r="C84" s="24"/>
      <c r="D84" s="40" t="s">
        <v>98</v>
      </c>
      <c r="E84" s="26" t="s">
        <v>33</v>
      </c>
      <c r="F84" s="116">
        <v>3600</v>
      </c>
      <c r="G84" s="116">
        <v>0</v>
      </c>
      <c r="H84" s="89">
        <f t="shared" si="2"/>
        <v>0</v>
      </c>
    </row>
    <row r="85" spans="1:8" ht="12.75" customHeight="1">
      <c r="A85" s="90"/>
      <c r="B85" s="24"/>
      <c r="C85" s="24"/>
      <c r="D85" s="40" t="s">
        <v>93</v>
      </c>
      <c r="E85" s="26" t="s">
        <v>34</v>
      </c>
      <c r="F85" s="116">
        <v>635</v>
      </c>
      <c r="G85" s="116">
        <v>0</v>
      </c>
      <c r="H85" s="89">
        <f t="shared" si="2"/>
        <v>0</v>
      </c>
    </row>
    <row r="86" spans="1:8" ht="12.75" customHeight="1">
      <c r="A86" s="90"/>
      <c r="B86" s="24"/>
      <c r="C86" s="24"/>
      <c r="D86" s="40" t="s">
        <v>94</v>
      </c>
      <c r="E86" s="26" t="s">
        <v>29</v>
      </c>
      <c r="F86" s="116">
        <v>105</v>
      </c>
      <c r="G86" s="116">
        <v>0</v>
      </c>
      <c r="H86" s="89">
        <f t="shared" si="2"/>
        <v>0</v>
      </c>
    </row>
    <row r="87" spans="1:8" ht="74.25" customHeight="1">
      <c r="A87" s="90"/>
      <c r="B87" s="155" t="s">
        <v>138</v>
      </c>
      <c r="C87" s="24"/>
      <c r="D87" s="40"/>
      <c r="E87" s="200" t="s">
        <v>139</v>
      </c>
      <c r="F87" s="118">
        <v>24000</v>
      </c>
      <c r="G87" s="118">
        <v>10984.64</v>
      </c>
      <c r="H87" s="141">
        <f t="shared" si="2"/>
        <v>45.76933333333333</v>
      </c>
    </row>
    <row r="88" spans="1:8" ht="12.75" customHeight="1">
      <c r="A88" s="90"/>
      <c r="B88" s="24"/>
      <c r="C88" s="24"/>
      <c r="D88" s="40" t="s">
        <v>100</v>
      </c>
      <c r="E88" s="146" t="s">
        <v>36</v>
      </c>
      <c r="F88" s="116">
        <v>24000</v>
      </c>
      <c r="G88" s="116">
        <v>10984.64</v>
      </c>
      <c r="H88" s="143">
        <v>45.77</v>
      </c>
    </row>
    <row r="89" spans="1:8" s="46" customFormat="1" ht="18" customHeight="1">
      <c r="A89" s="162" t="s">
        <v>91</v>
      </c>
      <c r="B89" s="163"/>
      <c r="C89" s="163"/>
      <c r="D89" s="163"/>
      <c r="E89" s="163"/>
      <c r="F89" s="97">
        <f>F66+F62+F46+F43+F36</f>
        <v>5078809.92</v>
      </c>
      <c r="G89" s="97">
        <f>G66+G62+G46+G43+G36</f>
        <v>2861632.59</v>
      </c>
      <c r="H89" s="98">
        <f t="shared" si="2"/>
        <v>56.34454990589606</v>
      </c>
    </row>
  </sheetData>
  <sheetProtection selectLockedCells="1" selectUnlockedCells="1"/>
  <mergeCells count="55">
    <mergeCell ref="B23:C23"/>
    <mergeCell ref="B13:C13"/>
    <mergeCell ref="B14:C14"/>
    <mergeCell ref="B54:B61"/>
    <mergeCell ref="B25:C25"/>
    <mergeCell ref="B21:C21"/>
    <mergeCell ref="B37:C37"/>
    <mergeCell ref="B39:C39"/>
    <mergeCell ref="B43:C43"/>
    <mergeCell ref="B44:C44"/>
    <mergeCell ref="B12:C12"/>
    <mergeCell ref="B19:C19"/>
    <mergeCell ref="A2:H2"/>
    <mergeCell ref="A1:H1"/>
    <mergeCell ref="A3:H3"/>
    <mergeCell ref="B5:C5"/>
    <mergeCell ref="B6:C6"/>
    <mergeCell ref="B7:C7"/>
    <mergeCell ref="B8:C8"/>
    <mergeCell ref="B9:C9"/>
    <mergeCell ref="B10:C10"/>
    <mergeCell ref="B11:C11"/>
    <mergeCell ref="B35:C35"/>
    <mergeCell ref="B36:C36"/>
    <mergeCell ref="B20:C20"/>
    <mergeCell ref="B26:C26"/>
    <mergeCell ref="B27:C27"/>
    <mergeCell ref="B28:C28"/>
    <mergeCell ref="A33:E33"/>
    <mergeCell ref="B24:C24"/>
    <mergeCell ref="B49:C49"/>
    <mergeCell ref="B47:C47"/>
    <mergeCell ref="B48:C48"/>
    <mergeCell ref="B46:C46"/>
    <mergeCell ref="B40:C40"/>
    <mergeCell ref="B41:C41"/>
    <mergeCell ref="B42:C42"/>
    <mergeCell ref="B45:C45"/>
    <mergeCell ref="B75:C75"/>
    <mergeCell ref="B74:C74"/>
    <mergeCell ref="B72:C72"/>
    <mergeCell ref="B73:C73"/>
    <mergeCell ref="B50:C50"/>
    <mergeCell ref="B71:C71"/>
    <mergeCell ref="B66:C66"/>
    <mergeCell ref="B67:C67"/>
    <mergeCell ref="B68:C68"/>
    <mergeCell ref="B69:C69"/>
    <mergeCell ref="B76:C76"/>
    <mergeCell ref="B77:C77"/>
    <mergeCell ref="A89:E89"/>
    <mergeCell ref="B78:C78"/>
    <mergeCell ref="B79:C79"/>
    <mergeCell ref="B80:C80"/>
    <mergeCell ref="B81:C81"/>
  </mergeCells>
  <printOptions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  <headerFooter alignWithMargins="0">
    <oddFooter>&amp;CStrona &amp;P</oddFooter>
  </headerFooter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175" t="s">
        <v>135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63" customHeight="1">
      <c r="A2" s="181" t="s">
        <v>103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1" ht="57.75" customHeight="1">
      <c r="A3" s="182" t="s">
        <v>133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8.5" customHeight="1">
      <c r="A4" s="190" t="s">
        <v>37</v>
      </c>
      <c r="B4" s="190" t="s">
        <v>105</v>
      </c>
      <c r="C4" s="187" t="s">
        <v>106</v>
      </c>
      <c r="D4" s="184" t="s">
        <v>107</v>
      </c>
      <c r="E4" s="186"/>
      <c r="F4" s="186"/>
      <c r="G4" s="185"/>
      <c r="H4" s="184" t="s">
        <v>108</v>
      </c>
      <c r="I4" s="185"/>
      <c r="J4" s="187" t="s">
        <v>109</v>
      </c>
      <c r="K4" s="197" t="s">
        <v>110</v>
      </c>
    </row>
    <row r="5" spans="1:11" ht="15" customHeight="1">
      <c r="A5" s="191"/>
      <c r="B5" s="191"/>
      <c r="C5" s="188"/>
      <c r="D5" s="187" t="s">
        <v>111</v>
      </c>
      <c r="E5" s="194" t="s">
        <v>112</v>
      </c>
      <c r="F5" s="196"/>
      <c r="G5" s="195"/>
      <c r="H5" s="187" t="s">
        <v>111</v>
      </c>
      <c r="I5" s="187" t="s">
        <v>113</v>
      </c>
      <c r="J5" s="188"/>
      <c r="K5" s="198"/>
    </row>
    <row r="6" spans="1:11" ht="18" customHeight="1">
      <c r="A6" s="191"/>
      <c r="B6" s="191"/>
      <c r="C6" s="188"/>
      <c r="D6" s="188"/>
      <c r="E6" s="187" t="s">
        <v>114</v>
      </c>
      <c r="F6" s="194" t="s">
        <v>112</v>
      </c>
      <c r="G6" s="195"/>
      <c r="H6" s="188"/>
      <c r="I6" s="188"/>
      <c r="J6" s="188"/>
      <c r="K6" s="198"/>
    </row>
    <row r="7" spans="1:11" ht="42" customHeight="1">
      <c r="A7" s="192"/>
      <c r="B7" s="192"/>
      <c r="C7" s="189"/>
      <c r="D7" s="189"/>
      <c r="E7" s="189"/>
      <c r="F7" s="62" t="s">
        <v>115</v>
      </c>
      <c r="G7" s="62" t="s">
        <v>116</v>
      </c>
      <c r="H7" s="189"/>
      <c r="I7" s="189"/>
      <c r="J7" s="189"/>
      <c r="K7" s="199"/>
    </row>
    <row r="8" spans="1:11" ht="7.5" customHeight="1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5</v>
      </c>
      <c r="I8" s="63">
        <v>9</v>
      </c>
      <c r="J8" s="63">
        <v>6</v>
      </c>
      <c r="K8" s="68">
        <v>11</v>
      </c>
    </row>
    <row r="9" spans="1:11" s="47" customFormat="1" ht="19.5" customHeight="1">
      <c r="A9" s="67" t="s">
        <v>117</v>
      </c>
      <c r="B9" s="70" t="s">
        <v>118</v>
      </c>
      <c r="C9" s="71"/>
      <c r="D9" s="72"/>
      <c r="E9" s="72"/>
      <c r="F9" s="73"/>
      <c r="G9" s="73"/>
      <c r="H9" s="72"/>
      <c r="I9" s="73"/>
      <c r="J9" s="72"/>
      <c r="K9" s="69"/>
    </row>
    <row r="10" spans="1:11" ht="19.5" customHeight="1">
      <c r="A10" s="64"/>
      <c r="B10" s="78" t="s">
        <v>121</v>
      </c>
      <c r="C10" s="66"/>
      <c r="D10" s="66"/>
      <c r="E10" s="66"/>
      <c r="F10" s="74"/>
      <c r="G10" s="74"/>
      <c r="H10" s="66"/>
      <c r="I10" s="74"/>
      <c r="J10" s="66"/>
      <c r="K10" s="48"/>
    </row>
    <row r="11" spans="1:11" ht="19.5" customHeight="1">
      <c r="A11" s="64"/>
      <c r="B11" s="79" t="s">
        <v>122</v>
      </c>
      <c r="C11" s="65">
        <v>42496.29</v>
      </c>
      <c r="D11" s="65">
        <v>1265000</v>
      </c>
      <c r="E11" s="65">
        <v>78800</v>
      </c>
      <c r="F11" s="65">
        <v>0</v>
      </c>
      <c r="G11" s="65">
        <v>78800</v>
      </c>
      <c r="H11" s="65">
        <v>1265000</v>
      </c>
      <c r="I11" s="74"/>
      <c r="J11" s="65">
        <f>D11+C11-H11</f>
        <v>42496.29000000004</v>
      </c>
      <c r="K11" s="48" t="s">
        <v>119</v>
      </c>
    </row>
    <row r="12" spans="1:11" ht="19.5" customHeight="1">
      <c r="A12" s="64"/>
      <c r="B12" s="79" t="s">
        <v>104</v>
      </c>
      <c r="C12" s="65">
        <v>42496.29</v>
      </c>
      <c r="D12" s="65">
        <v>1222434.9</v>
      </c>
      <c r="E12" s="65">
        <v>78800</v>
      </c>
      <c r="F12" s="65">
        <v>0</v>
      </c>
      <c r="G12" s="65">
        <v>78800</v>
      </c>
      <c r="H12" s="65">
        <v>1203975.1</v>
      </c>
      <c r="I12" s="75"/>
      <c r="J12" s="65">
        <f>D12+C12-H12</f>
        <v>60956.08999999985</v>
      </c>
      <c r="K12" s="49">
        <f>I12</f>
        <v>0</v>
      </c>
    </row>
    <row r="13" spans="1:11" s="47" customFormat="1" ht="19.5" customHeight="1">
      <c r="A13" s="67"/>
      <c r="B13" s="79" t="s">
        <v>120</v>
      </c>
      <c r="C13" s="76" t="s">
        <v>119</v>
      </c>
      <c r="D13" s="77">
        <f>D12/D11*100</f>
        <v>96.6351699604743</v>
      </c>
      <c r="E13" s="77" t="s">
        <v>119</v>
      </c>
      <c r="F13" s="77" t="s">
        <v>119</v>
      </c>
      <c r="G13" s="77" t="s">
        <v>119</v>
      </c>
      <c r="H13" s="56">
        <f>H12/H11*100</f>
        <v>95.1758972332016</v>
      </c>
      <c r="I13" s="77" t="s">
        <v>119</v>
      </c>
      <c r="J13" s="77" t="s">
        <v>119</v>
      </c>
      <c r="K13" s="50" t="s">
        <v>119</v>
      </c>
    </row>
    <row r="15" spans="1:11" ht="33" customHeight="1">
      <c r="A15" s="193" t="s">
        <v>130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</sheetData>
  <sheetProtection selectLockedCells="1" selectUnlockedCells="1"/>
  <mergeCells count="17">
    <mergeCell ref="A15:K15"/>
    <mergeCell ref="F6:G6"/>
    <mergeCell ref="E6:E7"/>
    <mergeCell ref="I5:I7"/>
    <mergeCell ref="H5:H7"/>
    <mergeCell ref="E5:G5"/>
    <mergeCell ref="D5:D7"/>
    <mergeCell ref="K4:K7"/>
    <mergeCell ref="J4:J7"/>
    <mergeCell ref="A2:J2"/>
    <mergeCell ref="A3:K3"/>
    <mergeCell ref="A1:J1"/>
    <mergeCell ref="H4:I4"/>
    <mergeCell ref="D4:G4"/>
    <mergeCell ref="C4:C7"/>
    <mergeCell ref="B4:B7"/>
    <mergeCell ref="A4:A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2019-07-26T06:48:27Z</cp:lastPrinted>
  <dcterms:modified xsi:type="dcterms:W3CDTF">2019-08-27T12:20:56Z</dcterms:modified>
  <cp:category/>
  <cp:version/>
  <cp:contentType/>
  <cp:contentStatus/>
</cp:coreProperties>
</file>