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BD2A3516-F4B0-4056-AB8E-D36EB1811200}" xr6:coauthVersionLast="46" xr6:coauthVersionMax="46" xr10:uidLastSave="{00000000-0000-0000-0000-000000000000}"/>
  <bookViews>
    <workbookView xWindow="1536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" i="1" l="1"/>
  <c r="H111" i="1" s="1"/>
  <c r="F111" i="1"/>
  <c r="H110" i="1"/>
  <c r="H109" i="1"/>
  <c r="H108" i="1"/>
  <c r="H107" i="1"/>
  <c r="H106" i="1"/>
  <c r="H105" i="1"/>
  <c r="G104" i="1"/>
  <c r="H104" i="1" s="1"/>
  <c r="F104" i="1"/>
  <c r="H103" i="1"/>
  <c r="G102" i="1"/>
  <c r="H102" i="1" s="1"/>
  <c r="F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G89" i="1"/>
  <c r="F89" i="1"/>
  <c r="H88" i="1"/>
  <c r="H87" i="1"/>
  <c r="H86" i="1"/>
  <c r="H85" i="1"/>
  <c r="H84" i="1"/>
  <c r="H83" i="1"/>
  <c r="G83" i="1"/>
  <c r="G82" i="1" s="1"/>
  <c r="F83" i="1"/>
  <c r="F82" i="1" s="1"/>
  <c r="H81" i="1"/>
  <c r="H80" i="1"/>
  <c r="H79" i="1"/>
  <c r="G79" i="1"/>
  <c r="G78" i="1" s="1"/>
  <c r="F79" i="1"/>
  <c r="F78" i="1" s="1"/>
  <c r="H77" i="1"/>
  <c r="H76" i="1"/>
  <c r="H75" i="1"/>
  <c r="G75" i="1"/>
  <c r="G74" i="1" s="1"/>
  <c r="F75" i="1"/>
  <c r="F74" i="1" s="1"/>
  <c r="H73" i="1"/>
  <c r="H72" i="1"/>
  <c r="H71" i="1"/>
  <c r="H70" i="1"/>
  <c r="H69" i="1"/>
  <c r="H68" i="1"/>
  <c r="H67" i="1"/>
  <c r="H66" i="1"/>
  <c r="G65" i="1"/>
  <c r="F65" i="1"/>
  <c r="H65" i="1" s="1"/>
  <c r="H64" i="1"/>
  <c r="H63" i="1"/>
  <c r="H62" i="1"/>
  <c r="G61" i="1"/>
  <c r="H61" i="1" s="1"/>
  <c r="F61" i="1"/>
  <c r="F60" i="1" s="1"/>
  <c r="G60" i="1"/>
  <c r="H60" i="1" s="1"/>
  <c r="H59" i="1"/>
  <c r="H58" i="1"/>
  <c r="H57" i="1"/>
  <c r="H56" i="1"/>
  <c r="H55" i="1"/>
  <c r="G54" i="1"/>
  <c r="H54" i="1" s="1"/>
  <c r="F54" i="1"/>
  <c r="H53" i="1"/>
  <c r="G52" i="1"/>
  <c r="H52" i="1" s="1"/>
  <c r="F52" i="1"/>
  <c r="F51" i="1"/>
  <c r="H50" i="1"/>
  <c r="H49" i="1"/>
  <c r="H48" i="1"/>
  <c r="H47" i="1"/>
  <c r="H46" i="1"/>
  <c r="H45" i="1"/>
  <c r="G43" i="1"/>
  <c r="F43" i="1"/>
  <c r="F42" i="1" s="1"/>
  <c r="G42" i="1"/>
  <c r="H42" i="1" s="1"/>
  <c r="G36" i="1"/>
  <c r="H36" i="1" s="1"/>
  <c r="F36" i="1"/>
  <c r="H35" i="1"/>
  <c r="G34" i="1"/>
  <c r="H34" i="1" s="1"/>
  <c r="F34" i="1"/>
  <c r="H33" i="1"/>
  <c r="G32" i="1"/>
  <c r="H32" i="1" s="1"/>
  <c r="F32" i="1"/>
  <c r="H31" i="1"/>
  <c r="G30" i="1"/>
  <c r="H30" i="1" s="1"/>
  <c r="F30" i="1"/>
  <c r="H29" i="1"/>
  <c r="G28" i="1"/>
  <c r="G27" i="1" s="1"/>
  <c r="F28" i="1"/>
  <c r="F27" i="1" s="1"/>
  <c r="H26" i="1"/>
  <c r="G25" i="1"/>
  <c r="F25" i="1"/>
  <c r="F24" i="1" s="1"/>
  <c r="G24" i="1"/>
  <c r="H23" i="1"/>
  <c r="G22" i="1"/>
  <c r="G21" i="1" s="1"/>
  <c r="H21" i="1" s="1"/>
  <c r="F22" i="1"/>
  <c r="F21" i="1"/>
  <c r="G19" i="1"/>
  <c r="F19" i="1"/>
  <c r="H18" i="1"/>
  <c r="G17" i="1"/>
  <c r="F17" i="1"/>
  <c r="F16" i="1" s="1"/>
  <c r="G16" i="1"/>
  <c r="H16" i="1" s="1"/>
  <c r="H15" i="1"/>
  <c r="G14" i="1"/>
  <c r="H14" i="1" s="1"/>
  <c r="F14" i="1"/>
  <c r="H13" i="1"/>
  <c r="G12" i="1"/>
  <c r="H12" i="1" s="1"/>
  <c r="F12" i="1"/>
  <c r="F11" i="1"/>
  <c r="H10" i="1"/>
  <c r="H9" i="1"/>
  <c r="G9" i="1"/>
  <c r="G8" i="1" s="1"/>
  <c r="F9" i="1"/>
  <c r="F8" i="1" s="1"/>
  <c r="H8" i="1" l="1"/>
  <c r="F38" i="1"/>
  <c r="H78" i="1"/>
  <c r="H27" i="1"/>
  <c r="G38" i="1"/>
  <c r="H38" i="1" s="1"/>
  <c r="H74" i="1"/>
  <c r="H24" i="1"/>
  <c r="F113" i="1"/>
  <c r="H82" i="1"/>
  <c r="H28" i="1"/>
  <c r="G51" i="1"/>
  <c r="H51" i="1" s="1"/>
  <c r="H17" i="1"/>
  <c r="H25" i="1"/>
  <c r="G11" i="1"/>
  <c r="H11" i="1" s="1"/>
  <c r="H22" i="1"/>
  <c r="G113" i="1" l="1"/>
  <c r="H113" i="1" s="1"/>
</calcChain>
</file>

<file path=xl/sharedStrings.xml><?xml version="1.0" encoding="utf-8"?>
<sst xmlns="http://schemas.openxmlformats.org/spreadsheetml/2006/main" count="222" uniqueCount="92">
  <si>
    <t>Sprawozdanie z wykonania budżetu Gminy Trzcińsko- Zdrój za  2020 rok – część tabelaryczna</t>
  </si>
  <si>
    <t xml:space="preserve">Dochody i wydatki związane z realizacją zadań z zakresu administracji rządowej  i innych zadań zleconych ustawami za 2020 rok     </t>
  </si>
  <si>
    <t>Realizacja dochodów</t>
  </si>
  <si>
    <t>Dział</t>
  </si>
  <si>
    <t>Rozdział</t>
  </si>
  <si>
    <t>§</t>
  </si>
  <si>
    <t>Treść</t>
  </si>
  <si>
    <t>Plan</t>
  </si>
  <si>
    <t>Wykonanie</t>
  </si>
  <si>
    <t>% wykonania planu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</si>
  <si>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</si>
  <si>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</si>
  <si>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</si>
  <si>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</si>
  <si>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</si>
  <si>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</si>
  <si>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</t>
  </si>
  <si>
    <t>Administracja publiczna</t>
  </si>
  <si>
    <t>75011</t>
  </si>
  <si>
    <t>Urzędy wojewódzkie</t>
  </si>
  <si>
    <t>75056</t>
  </si>
  <si>
    <t>Spis powszechny i inne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</si>
  <si>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</si>
  <si>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</si>
  <si>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</si>
  <si>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</si>
  <si>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</si>
  <si>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</si>
  <si>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801</t>
  </si>
  <si>
    <t>Oświata i wychowanie</t>
  </si>
  <si>
    <t>80153</t>
  </si>
  <si>
    <t xml:space="preserve">Zapewnienie uczniom prawa do bezpłatnego dostępu do podręczników materiałów edukacyjnych lub materiałów ćwiczeniowych </t>
  </si>
  <si>
    <t>852</t>
  </si>
  <si>
    <t>Pomoc społeczna</t>
  </si>
  <si>
    <t>85215</t>
  </si>
  <si>
    <t>Dodatki mieszkaniowe</t>
  </si>
  <si>
    <t>855</t>
  </si>
  <si>
    <t>Rodzina</t>
  </si>
  <si>
    <t>85501</t>
  </si>
  <si>
    <t>Dotacje celowe otrzymane z budżetu państwa na zadania bieżące z zakresu administracji rządowej zlecone gminom (związkom gmin, związkom powiatowo-gminnym), związane z realizacją świadczenia wychowawczego
stanowiącego pomoc państwa w wychowywaniu dzieci</t>
  </si>
  <si>
    <t>2060</t>
  </si>
  <si>
    <t>85502</t>
  </si>
  <si>
    <t>Świadczenia rodzinne, świadczenia z funduszu alimentacyjnego oraz składki na ubezpieczenia emerytalne i rentowe z ubezpieczenia społecznego</t>
  </si>
  <si>
    <t>85503</t>
  </si>
  <si>
    <t>Karta Dużej Rodziny</t>
  </si>
  <si>
    <t>85504</t>
  </si>
  <si>
    <t>Wspieramy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</si>
  <si>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</si>
  <si>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</si>
  <si>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</si>
  <si>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>Realizacja wydatków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</si>
  <si>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</si>
  <si>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</si>
  <si>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</si>
  <si>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</si>
  <si>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</si>
  <si>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</si>
  <si>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</si>
  <si>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</si>
  <si>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</si>
  <si>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</si>
  <si>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4300</t>
  </si>
  <si>
    <t>Zakup usług pozostałych</t>
  </si>
  <si>
    <t>4430</t>
  </si>
  <si>
    <t>Różne opłaty i składki</t>
  </si>
  <si>
    <t>3020</t>
  </si>
  <si>
    <t>Wydatki osobowe niezaliczane do wynagrodzeń</t>
  </si>
  <si>
    <t>3040</t>
  </si>
  <si>
    <t>Nagrody o charakterze szczególnym niezaliczane do wynagrodzeń</t>
  </si>
  <si>
    <t>3030</t>
  </si>
  <si>
    <t>Różne wydatki na rzecz osób fizycznych</t>
  </si>
  <si>
    <t>4170</t>
  </si>
  <si>
    <t>Wynagrodzenia bezosobowe</t>
  </si>
  <si>
    <t>4220</t>
  </si>
  <si>
    <t>Zakup środków żywności</t>
  </si>
  <si>
    <t>4410</t>
  </si>
  <si>
    <t>Podróże służbowe krajowe</t>
  </si>
  <si>
    <t>4240</t>
  </si>
  <si>
    <t>Zakup środków dydaktycznych i książek</t>
  </si>
  <si>
    <t>Świadczenia społeczne</t>
  </si>
  <si>
    <t>3110</t>
  </si>
  <si>
    <t>Świadczenie wychowawcze</t>
  </si>
  <si>
    <t>4040</t>
  </si>
  <si>
    <t>Dodatkowe wynagrodzenie roczne</t>
  </si>
  <si>
    <t>4360</t>
  </si>
  <si>
    <t>Opłaty z tyt. Zakupu usług telekomunikacyjnych</t>
  </si>
  <si>
    <t>4440</t>
  </si>
  <si>
    <t>Odpis na zakładowy fundusz świadczeń socjalnych</t>
  </si>
  <si>
    <t>4700</t>
  </si>
  <si>
    <t>Szkolenia pracowników niebędących członkami korpusu służby cywilnej</t>
  </si>
  <si>
    <t>4130</t>
  </si>
  <si>
    <t>Składki na ubezpieczenie zdrowotne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</si>
</sst>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i/>
      <u/>
      <sz val="11"/>
      <name val="Book Antiqua"/>
      <family val="1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.25"/>
      <name val="Arial"/>
      <family val="2"/>
      <charset val="204"/>
    </font>
    <font>
      <sz val="12"/>
      <name val="Arial"/>
      <family val="2"/>
      <charset val="204"/>
    </font>
    <font>
      <b/>
      <sz val="8.25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.25"/>
      <name val="Arial"/>
      <family val="2"/>
      <charset val="204"/>
    </font>
    <font>
      <b/>
      <sz val="8.5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8.25"/>
      <name val="Arial"/>
      <family val="2"/>
      <charset val="238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sz val="10"/>
      <name val="Arial"/>
      <family val="2"/>
      <charset val="204"/>
    </font>
    <font>
      <sz val="8.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4" fontId="16" fillId="0" borderId="1" xfId="0" applyNumberFormat="1" applyFont="1" applyBorder="1" applyAlignment="1" applyProtection="1">
      <alignment horizontal="right" vertical="center" wrapText="1"/>
      <protection locked="0"/>
    </xf>
    <xf numFmtId="164" fontId="16" fillId="0" borderId="1" xfId="0" applyNumberFormat="1" applyFont="1" applyBorder="1" applyAlignment="1" applyProtection="1">
      <alignment horizontal="right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" fontId="16" fillId="0" borderId="3" xfId="0" applyNumberFormat="1" applyFont="1" applyBorder="1" applyAlignment="1" applyProtection="1">
      <alignment horizontal="right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/>
      <protection locked="0"/>
    </xf>
    <xf numFmtId="4" fontId="13" fillId="0" borderId="7" xfId="0" applyNumberFormat="1" applyFont="1" applyBorder="1" applyAlignment="1" applyProtection="1">
      <alignment horizontal="right" vertical="center" wrapText="1"/>
      <protection locked="0"/>
    </xf>
    <xf numFmtId="164" fontId="13" fillId="0" borderId="8" xfId="0" applyNumberFormat="1" applyFont="1" applyBorder="1" applyAlignment="1" applyProtection="1">
      <alignment horizontal="right" vertical="center" wrapText="1"/>
      <protection locked="0"/>
    </xf>
    <xf numFmtId="4" fontId="16" fillId="0" borderId="7" xfId="0" applyNumberFormat="1" applyFont="1" applyBorder="1" applyAlignment="1" applyProtection="1">
      <alignment horizontal="right" vertical="center" wrapText="1"/>
      <protection locked="0"/>
    </xf>
    <xf numFmtId="164" fontId="16" fillId="0" borderId="8" xfId="0" applyNumberFormat="1" applyFont="1" applyBorder="1" applyAlignment="1" applyProtection="1">
      <alignment horizontal="right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9" xfId="0" applyNumberFormat="1" applyFont="1" applyFill="1" applyBorder="1" applyAlignment="1" applyProtection="1">
      <alignment horizontal="right" vertical="center" wrapText="1"/>
      <protection locked="0"/>
    </xf>
    <xf numFmtId="164" fontId="16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 horizontal="center" vertical="center" wrapText="1"/>
      <protection locked="0"/>
    </xf>
    <xf numFmtId="49" fontId="16" fillId="0" borderId="8" xfId="0" applyNumberFormat="1" applyFont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5" xfId="0" applyNumberFormat="1" applyFont="1" applyBorder="1" applyAlignment="1" applyProtection="1">
      <alignment vertical="center" wrapText="1"/>
      <protection locked="0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15" fillId="0" borderId="8" xfId="0" applyNumberFormat="1" applyFont="1" applyBorder="1" applyAlignment="1" applyProtection="1">
      <alignment horizontal="left" vertical="center" wrapText="1"/>
      <protection locked="0"/>
    </xf>
    <xf numFmtId="4" fontId="13" fillId="0" borderId="17" xfId="0" applyNumberFormat="1" applyFont="1" applyBorder="1" applyAlignment="1" applyProtection="1">
      <alignment horizontal="right" vertical="center" wrapText="1"/>
      <protection locked="0"/>
    </xf>
    <xf numFmtId="49" fontId="12" fillId="0" borderId="10" xfId="0" applyNumberFormat="1" applyFont="1" applyBorder="1" applyAlignment="1" applyProtection="1">
      <alignment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9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Border="1" applyAlignment="1" applyProtection="1">
      <alignment horizontal="right" vertical="center" wrapText="1"/>
      <protection locked="0"/>
    </xf>
    <xf numFmtId="49" fontId="16" fillId="0" borderId="20" xfId="0" applyNumberFormat="1" applyFont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Border="1" applyAlignment="1" applyProtection="1">
      <alignment horizontal="left" vertical="center" wrapText="1"/>
      <protection locked="0"/>
    </xf>
    <xf numFmtId="4" fontId="16" fillId="0" borderId="22" xfId="0" applyNumberFormat="1" applyFont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Border="1" applyAlignment="1" applyProtection="1">
      <alignment horizontal="right" vertical="center" wrapText="1"/>
      <protection locked="0"/>
    </xf>
    <xf numFmtId="49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3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wrapText="1"/>
    </xf>
    <xf numFmtId="4" fontId="13" fillId="0" borderId="8" xfId="0" applyNumberFormat="1" applyFont="1" applyBorder="1" applyAlignment="1" applyProtection="1">
      <alignment horizontal="right" vertical="center" wrapText="1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164" fontId="16" fillId="0" borderId="17" xfId="0" applyNumberFormat="1" applyFont="1" applyBorder="1" applyAlignment="1" applyProtection="1">
      <alignment horizontal="right" vertical="center" wrapText="1"/>
      <protection locked="0"/>
    </xf>
    <xf numFmtId="49" fontId="14" fillId="0" borderId="25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26" xfId="0" applyNumberFormat="1" applyFont="1" applyBorder="1" applyAlignment="1" applyProtection="1">
      <alignment horizontal="center" vertical="center" wrapText="1"/>
      <protection locked="0"/>
    </xf>
    <xf numFmtId="49" fontId="16" fillId="0" borderId="27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4" fontId="16" fillId="0" borderId="6" xfId="0" applyNumberFormat="1" applyFont="1" applyBorder="1" applyAlignment="1" applyProtection="1">
      <alignment horizontal="right" vertical="center" wrapText="1"/>
      <protection locked="0"/>
    </xf>
    <xf numFmtId="49" fontId="13" fillId="0" borderId="27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>
      <alignment horizontal="left" vertical="center" wrapText="1"/>
    </xf>
    <xf numFmtId="164" fontId="13" fillId="0" borderId="28" xfId="0" applyNumberFormat="1" applyFont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164" fontId="20" fillId="0" borderId="28" xfId="0" applyNumberFormat="1" applyFont="1" applyBorder="1" applyAlignment="1" applyProtection="1">
      <alignment horizontal="right" vertical="center" wrapText="1"/>
      <protection locked="0"/>
    </xf>
    <xf numFmtId="49" fontId="21" fillId="7" borderId="29" xfId="0" applyNumberFormat="1" applyFont="1" applyFill="1" applyBorder="1" applyAlignment="1" applyProtection="1">
      <alignment horizontal="right" vertical="center" wrapText="1"/>
      <protection locked="0"/>
    </xf>
    <xf numFmtId="49" fontId="21" fillId="7" borderId="22" xfId="0" applyNumberFormat="1" applyFont="1" applyFill="1" applyBorder="1" applyAlignment="1" applyProtection="1">
      <alignment horizontal="right" vertical="center" wrapText="1"/>
      <protection locked="0"/>
    </xf>
    <xf numFmtId="4" fontId="22" fillId="7" borderId="30" xfId="0" applyNumberFormat="1" applyFont="1" applyFill="1" applyBorder="1" applyAlignment="1" applyProtection="1">
      <alignment horizontal="right" vertical="center" wrapText="1"/>
      <protection locked="0"/>
    </xf>
    <xf numFmtId="164" fontId="22" fillId="7" borderId="23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0" xfId="0" applyNumberFormat="1" applyFont="1" applyAlignment="1" applyProtection="1">
      <alignment horizontal="right" vertical="center" wrapText="1"/>
      <protection locked="0"/>
    </xf>
    <xf numFmtId="4" fontId="15" fillId="0" borderId="0" xfId="0" applyNumberFormat="1" applyFont="1" applyAlignment="1" applyProtection="1">
      <alignment horizontal="right" vertical="center" wrapText="1"/>
      <protection locked="0"/>
    </xf>
    <xf numFmtId="164" fontId="15" fillId="0" borderId="0" xfId="0" applyNumberFormat="1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4" fontId="23" fillId="0" borderId="0" xfId="0" applyNumberFormat="1" applyFont="1" applyAlignment="1" applyProtection="1">
      <alignment horizontal="left"/>
      <protection locked="0"/>
    </xf>
    <xf numFmtId="164" fontId="23" fillId="0" borderId="0" xfId="0" applyNumberFormat="1" applyFont="1" applyAlignment="1" applyProtection="1">
      <alignment horizontal="left"/>
      <protection locked="0"/>
    </xf>
    <xf numFmtId="49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 shrinkToFit="1"/>
      <protection locked="0"/>
    </xf>
    <xf numFmtId="4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9" xfId="0" applyNumberFormat="1" applyFont="1" applyFill="1" applyBorder="1" applyAlignment="1" applyProtection="1">
      <alignment horizontal="left" vertical="center" wrapText="1"/>
      <protection locked="0"/>
    </xf>
    <xf numFmtId="4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164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24" fillId="0" borderId="25" xfId="0" applyNumberFormat="1" applyFont="1" applyBorder="1" applyAlignment="1" applyProtection="1">
      <alignment horizontal="center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164" fontId="20" fillId="0" borderId="1" xfId="0" applyNumberFormat="1" applyFont="1" applyBorder="1" applyAlignment="1" applyProtection="1">
      <alignment horizontal="right" vertical="center" wrapText="1"/>
      <protection locked="0"/>
    </xf>
    <xf numFmtId="49" fontId="16" fillId="0" borderId="25" xfId="0" applyNumberFormat="1" applyFont="1" applyBorder="1" applyAlignment="1" applyProtection="1">
      <alignment horizontal="center" vertical="center" wrapText="1"/>
      <protection locked="0"/>
    </xf>
    <xf numFmtId="49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1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11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Border="1" applyAlignment="1" applyProtection="1">
      <alignment horizontal="righ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164" fontId="16" fillId="0" borderId="7" xfId="0" applyNumberFormat="1" applyFont="1" applyBorder="1" applyAlignment="1" applyProtection="1">
      <alignment horizontal="right" vertical="center" wrapText="1"/>
      <protection locked="0"/>
    </xf>
    <xf numFmtId="49" fontId="11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11" fillId="4" borderId="15" xfId="0" applyNumberFormat="1" applyFont="1" applyFill="1" applyBorder="1" applyAlignment="1" applyProtection="1">
      <alignment horizontal="right" vertical="center" wrapText="1"/>
      <protection locked="0"/>
    </xf>
    <xf numFmtId="164" fontId="11" fillId="4" borderId="16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2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right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9" fillId="8" borderId="7" xfId="0" applyFont="1" applyFill="1" applyBorder="1" applyAlignment="1">
      <alignment horizontal="left" vertical="center" wrapText="1"/>
    </xf>
    <xf numFmtId="0" fontId="19" fillId="8" borderId="5" xfId="0" applyFont="1" applyFill="1" applyBorder="1" applyAlignment="1">
      <alignment horizontal="left" vertical="center" wrapText="1"/>
    </xf>
    <xf numFmtId="49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7" borderId="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Border="1" applyAlignment="1" applyProtection="1">
      <alignment vertical="center" wrapText="1"/>
      <protection locked="0"/>
    </xf>
    <xf numFmtId="49" fontId="13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35" xfId="0" applyNumberFormat="1" applyFont="1" applyFill="1" applyBorder="1" applyAlignment="1" applyProtection="1">
      <alignment horizontal="left" vertical="center" wrapText="1"/>
      <protection locked="0"/>
    </xf>
    <xf numFmtId="4" fontId="13" fillId="4" borderId="21" xfId="0" applyNumberFormat="1" applyFont="1" applyFill="1" applyBorder="1" applyAlignment="1" applyProtection="1">
      <alignment horizontal="right" vertical="center" wrapText="1"/>
      <protection locked="0"/>
    </xf>
    <xf numFmtId="164" fontId="11" fillId="4" borderId="3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Border="1" applyAlignment="1" applyProtection="1">
      <alignment horizontal="right" vertical="center" wrapText="1"/>
      <protection locked="0"/>
    </xf>
    <xf numFmtId="49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3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top" wrapText="1"/>
      <protection locked="0"/>
    </xf>
    <xf numFmtId="0" fontId="18" fillId="9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49" fontId="15" fillId="7" borderId="29" xfId="0" applyNumberFormat="1" applyFont="1" applyFill="1" applyBorder="1" applyAlignment="1" applyProtection="1">
      <alignment horizontal="right" vertical="center" wrapText="1"/>
      <protection locked="0"/>
    </xf>
    <xf numFmtId="49" fontId="15" fillId="7" borderId="22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ny" xfId="0" builtinId="0"/>
    <cellStyle name="Normalny_Dochody wydatki zlecone" xfId="1" xr:uid="{EFCFA3F3-8EE9-41D4-B414-A1F9502A8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workbookViewId="0">
      <selection sqref="A1:XFD1048576"/>
    </sheetView>
  </sheetViews>
  <sheetFormatPr defaultRowHeight="14.4" x14ac:dyDescent="0.3"/>
  <cols>
    <col min="1" max="1" width="4.88671875" customWidth="1"/>
    <col min="2" max="2" width="7.44140625" customWidth="1"/>
    <col min="3" max="3" width="0" hidden="1" customWidth="1"/>
    <col min="4" max="4" width="5.109375" customWidth="1"/>
    <col min="5" max="5" width="38.33203125" customWidth="1"/>
    <col min="6" max="6" width="12.5546875" customWidth="1"/>
    <col min="7" max="7" width="12.109375" customWidth="1"/>
    <col min="8" max="8" width="8.5546875" customWidth="1"/>
    <col min="257" max="257" width="4.88671875" customWidth="1"/>
    <col min="258" max="258" width="7.44140625" customWidth="1"/>
    <col min="259" max="259" width="0" hidden="1" customWidth="1"/>
    <col min="260" max="260" width="5.109375" customWidth="1"/>
    <col min="261" max="261" width="38.33203125" customWidth="1"/>
    <col min="262" max="262" width="12.5546875" customWidth="1"/>
    <col min="263" max="263" width="12.109375" customWidth="1"/>
    <col min="264" max="264" width="8.5546875" customWidth="1"/>
    <col min="513" max="513" width="4.88671875" customWidth="1"/>
    <col min="514" max="514" width="7.44140625" customWidth="1"/>
    <col min="515" max="515" width="0" hidden="1" customWidth="1"/>
    <col min="516" max="516" width="5.109375" customWidth="1"/>
    <col min="517" max="517" width="38.33203125" customWidth="1"/>
    <col min="518" max="518" width="12.5546875" customWidth="1"/>
    <col min="519" max="519" width="12.109375" customWidth="1"/>
    <col min="520" max="520" width="8.5546875" customWidth="1"/>
    <col min="769" max="769" width="4.88671875" customWidth="1"/>
    <col min="770" max="770" width="7.44140625" customWidth="1"/>
    <col min="771" max="771" width="0" hidden="1" customWidth="1"/>
    <col min="772" max="772" width="5.109375" customWidth="1"/>
    <col min="773" max="773" width="38.33203125" customWidth="1"/>
    <col min="774" max="774" width="12.5546875" customWidth="1"/>
    <col min="775" max="775" width="12.109375" customWidth="1"/>
    <col min="776" max="776" width="8.5546875" customWidth="1"/>
    <col min="1025" max="1025" width="4.88671875" customWidth="1"/>
    <col min="1026" max="1026" width="7.44140625" customWidth="1"/>
    <col min="1027" max="1027" width="0" hidden="1" customWidth="1"/>
    <col min="1028" max="1028" width="5.109375" customWidth="1"/>
    <col min="1029" max="1029" width="38.33203125" customWidth="1"/>
    <col min="1030" max="1030" width="12.5546875" customWidth="1"/>
    <col min="1031" max="1031" width="12.109375" customWidth="1"/>
    <col min="1032" max="1032" width="8.5546875" customWidth="1"/>
    <col min="1281" max="1281" width="4.88671875" customWidth="1"/>
    <col min="1282" max="1282" width="7.44140625" customWidth="1"/>
    <col min="1283" max="1283" width="0" hidden="1" customWidth="1"/>
    <col min="1284" max="1284" width="5.109375" customWidth="1"/>
    <col min="1285" max="1285" width="38.33203125" customWidth="1"/>
    <col min="1286" max="1286" width="12.5546875" customWidth="1"/>
    <col min="1287" max="1287" width="12.109375" customWidth="1"/>
    <col min="1288" max="1288" width="8.5546875" customWidth="1"/>
    <col min="1537" max="1537" width="4.88671875" customWidth="1"/>
    <col min="1538" max="1538" width="7.44140625" customWidth="1"/>
    <col min="1539" max="1539" width="0" hidden="1" customWidth="1"/>
    <col min="1540" max="1540" width="5.109375" customWidth="1"/>
    <col min="1541" max="1541" width="38.33203125" customWidth="1"/>
    <col min="1542" max="1542" width="12.5546875" customWidth="1"/>
    <col min="1543" max="1543" width="12.109375" customWidth="1"/>
    <col min="1544" max="1544" width="8.5546875" customWidth="1"/>
    <col min="1793" max="1793" width="4.88671875" customWidth="1"/>
    <col min="1794" max="1794" width="7.44140625" customWidth="1"/>
    <col min="1795" max="1795" width="0" hidden="1" customWidth="1"/>
    <col min="1796" max="1796" width="5.109375" customWidth="1"/>
    <col min="1797" max="1797" width="38.33203125" customWidth="1"/>
    <col min="1798" max="1798" width="12.5546875" customWidth="1"/>
    <col min="1799" max="1799" width="12.109375" customWidth="1"/>
    <col min="1800" max="1800" width="8.5546875" customWidth="1"/>
    <col min="2049" max="2049" width="4.88671875" customWidth="1"/>
    <col min="2050" max="2050" width="7.44140625" customWidth="1"/>
    <col min="2051" max="2051" width="0" hidden="1" customWidth="1"/>
    <col min="2052" max="2052" width="5.109375" customWidth="1"/>
    <col min="2053" max="2053" width="38.33203125" customWidth="1"/>
    <col min="2054" max="2054" width="12.5546875" customWidth="1"/>
    <col min="2055" max="2055" width="12.109375" customWidth="1"/>
    <col min="2056" max="2056" width="8.5546875" customWidth="1"/>
    <col min="2305" max="2305" width="4.88671875" customWidth="1"/>
    <col min="2306" max="2306" width="7.44140625" customWidth="1"/>
    <col min="2307" max="2307" width="0" hidden="1" customWidth="1"/>
    <col min="2308" max="2308" width="5.109375" customWidth="1"/>
    <col min="2309" max="2309" width="38.33203125" customWidth="1"/>
    <col min="2310" max="2310" width="12.5546875" customWidth="1"/>
    <col min="2311" max="2311" width="12.109375" customWidth="1"/>
    <col min="2312" max="2312" width="8.5546875" customWidth="1"/>
    <col min="2561" max="2561" width="4.88671875" customWidth="1"/>
    <col min="2562" max="2562" width="7.44140625" customWidth="1"/>
    <col min="2563" max="2563" width="0" hidden="1" customWidth="1"/>
    <col min="2564" max="2564" width="5.109375" customWidth="1"/>
    <col min="2565" max="2565" width="38.33203125" customWidth="1"/>
    <col min="2566" max="2566" width="12.5546875" customWidth="1"/>
    <col min="2567" max="2567" width="12.109375" customWidth="1"/>
    <col min="2568" max="2568" width="8.5546875" customWidth="1"/>
    <col min="2817" max="2817" width="4.88671875" customWidth="1"/>
    <col min="2818" max="2818" width="7.44140625" customWidth="1"/>
    <col min="2819" max="2819" width="0" hidden="1" customWidth="1"/>
    <col min="2820" max="2820" width="5.109375" customWidth="1"/>
    <col min="2821" max="2821" width="38.33203125" customWidth="1"/>
    <col min="2822" max="2822" width="12.5546875" customWidth="1"/>
    <col min="2823" max="2823" width="12.109375" customWidth="1"/>
    <col min="2824" max="2824" width="8.5546875" customWidth="1"/>
    <col min="3073" max="3073" width="4.88671875" customWidth="1"/>
    <col min="3074" max="3074" width="7.44140625" customWidth="1"/>
    <col min="3075" max="3075" width="0" hidden="1" customWidth="1"/>
    <col min="3076" max="3076" width="5.109375" customWidth="1"/>
    <col min="3077" max="3077" width="38.33203125" customWidth="1"/>
    <col min="3078" max="3078" width="12.5546875" customWidth="1"/>
    <col min="3079" max="3079" width="12.109375" customWidth="1"/>
    <col min="3080" max="3080" width="8.5546875" customWidth="1"/>
    <col min="3329" max="3329" width="4.88671875" customWidth="1"/>
    <col min="3330" max="3330" width="7.44140625" customWidth="1"/>
    <col min="3331" max="3331" width="0" hidden="1" customWidth="1"/>
    <col min="3332" max="3332" width="5.109375" customWidth="1"/>
    <col min="3333" max="3333" width="38.33203125" customWidth="1"/>
    <col min="3334" max="3334" width="12.5546875" customWidth="1"/>
    <col min="3335" max="3335" width="12.109375" customWidth="1"/>
    <col min="3336" max="3336" width="8.5546875" customWidth="1"/>
    <col min="3585" max="3585" width="4.88671875" customWidth="1"/>
    <col min="3586" max="3586" width="7.44140625" customWidth="1"/>
    <col min="3587" max="3587" width="0" hidden="1" customWidth="1"/>
    <col min="3588" max="3588" width="5.109375" customWidth="1"/>
    <col min="3589" max="3589" width="38.33203125" customWidth="1"/>
    <col min="3590" max="3590" width="12.5546875" customWidth="1"/>
    <col min="3591" max="3591" width="12.109375" customWidth="1"/>
    <col min="3592" max="3592" width="8.5546875" customWidth="1"/>
    <col min="3841" max="3841" width="4.88671875" customWidth="1"/>
    <col min="3842" max="3842" width="7.44140625" customWidth="1"/>
    <col min="3843" max="3843" width="0" hidden="1" customWidth="1"/>
    <col min="3844" max="3844" width="5.109375" customWidth="1"/>
    <col min="3845" max="3845" width="38.33203125" customWidth="1"/>
    <col min="3846" max="3846" width="12.5546875" customWidth="1"/>
    <col min="3847" max="3847" width="12.109375" customWidth="1"/>
    <col min="3848" max="3848" width="8.5546875" customWidth="1"/>
    <col min="4097" max="4097" width="4.88671875" customWidth="1"/>
    <col min="4098" max="4098" width="7.44140625" customWidth="1"/>
    <col min="4099" max="4099" width="0" hidden="1" customWidth="1"/>
    <col min="4100" max="4100" width="5.109375" customWidth="1"/>
    <col min="4101" max="4101" width="38.33203125" customWidth="1"/>
    <col min="4102" max="4102" width="12.5546875" customWidth="1"/>
    <col min="4103" max="4103" width="12.109375" customWidth="1"/>
    <col min="4104" max="4104" width="8.5546875" customWidth="1"/>
    <col min="4353" max="4353" width="4.88671875" customWidth="1"/>
    <col min="4354" max="4354" width="7.44140625" customWidth="1"/>
    <col min="4355" max="4355" width="0" hidden="1" customWidth="1"/>
    <col min="4356" max="4356" width="5.109375" customWidth="1"/>
    <col min="4357" max="4357" width="38.33203125" customWidth="1"/>
    <col min="4358" max="4358" width="12.5546875" customWidth="1"/>
    <col min="4359" max="4359" width="12.109375" customWidth="1"/>
    <col min="4360" max="4360" width="8.5546875" customWidth="1"/>
    <col min="4609" max="4609" width="4.88671875" customWidth="1"/>
    <col min="4610" max="4610" width="7.44140625" customWidth="1"/>
    <col min="4611" max="4611" width="0" hidden="1" customWidth="1"/>
    <col min="4612" max="4612" width="5.109375" customWidth="1"/>
    <col min="4613" max="4613" width="38.33203125" customWidth="1"/>
    <col min="4614" max="4614" width="12.5546875" customWidth="1"/>
    <col min="4615" max="4615" width="12.109375" customWidth="1"/>
    <col min="4616" max="4616" width="8.5546875" customWidth="1"/>
    <col min="4865" max="4865" width="4.88671875" customWidth="1"/>
    <col min="4866" max="4866" width="7.44140625" customWidth="1"/>
    <col min="4867" max="4867" width="0" hidden="1" customWidth="1"/>
    <col min="4868" max="4868" width="5.109375" customWidth="1"/>
    <col min="4869" max="4869" width="38.33203125" customWidth="1"/>
    <col min="4870" max="4870" width="12.5546875" customWidth="1"/>
    <col min="4871" max="4871" width="12.109375" customWidth="1"/>
    <col min="4872" max="4872" width="8.5546875" customWidth="1"/>
    <col min="5121" max="5121" width="4.88671875" customWidth="1"/>
    <col min="5122" max="5122" width="7.44140625" customWidth="1"/>
    <col min="5123" max="5123" width="0" hidden="1" customWidth="1"/>
    <col min="5124" max="5124" width="5.109375" customWidth="1"/>
    <col min="5125" max="5125" width="38.33203125" customWidth="1"/>
    <col min="5126" max="5126" width="12.5546875" customWidth="1"/>
    <col min="5127" max="5127" width="12.109375" customWidth="1"/>
    <col min="5128" max="5128" width="8.5546875" customWidth="1"/>
    <col min="5377" max="5377" width="4.88671875" customWidth="1"/>
    <col min="5378" max="5378" width="7.44140625" customWidth="1"/>
    <col min="5379" max="5379" width="0" hidden="1" customWidth="1"/>
    <col min="5380" max="5380" width="5.109375" customWidth="1"/>
    <col min="5381" max="5381" width="38.33203125" customWidth="1"/>
    <col min="5382" max="5382" width="12.5546875" customWidth="1"/>
    <col min="5383" max="5383" width="12.109375" customWidth="1"/>
    <col min="5384" max="5384" width="8.5546875" customWidth="1"/>
    <col min="5633" max="5633" width="4.88671875" customWidth="1"/>
    <col min="5634" max="5634" width="7.44140625" customWidth="1"/>
    <col min="5635" max="5635" width="0" hidden="1" customWidth="1"/>
    <col min="5636" max="5636" width="5.109375" customWidth="1"/>
    <col min="5637" max="5637" width="38.33203125" customWidth="1"/>
    <col min="5638" max="5638" width="12.5546875" customWidth="1"/>
    <col min="5639" max="5639" width="12.109375" customWidth="1"/>
    <col min="5640" max="5640" width="8.5546875" customWidth="1"/>
    <col min="5889" max="5889" width="4.88671875" customWidth="1"/>
    <col min="5890" max="5890" width="7.44140625" customWidth="1"/>
    <col min="5891" max="5891" width="0" hidden="1" customWidth="1"/>
    <col min="5892" max="5892" width="5.109375" customWidth="1"/>
    <col min="5893" max="5893" width="38.33203125" customWidth="1"/>
    <col min="5894" max="5894" width="12.5546875" customWidth="1"/>
    <col min="5895" max="5895" width="12.109375" customWidth="1"/>
    <col min="5896" max="5896" width="8.5546875" customWidth="1"/>
    <col min="6145" max="6145" width="4.88671875" customWidth="1"/>
    <col min="6146" max="6146" width="7.44140625" customWidth="1"/>
    <col min="6147" max="6147" width="0" hidden="1" customWidth="1"/>
    <col min="6148" max="6148" width="5.109375" customWidth="1"/>
    <col min="6149" max="6149" width="38.33203125" customWidth="1"/>
    <col min="6150" max="6150" width="12.5546875" customWidth="1"/>
    <col min="6151" max="6151" width="12.109375" customWidth="1"/>
    <col min="6152" max="6152" width="8.5546875" customWidth="1"/>
    <col min="6401" max="6401" width="4.88671875" customWidth="1"/>
    <col min="6402" max="6402" width="7.44140625" customWidth="1"/>
    <col min="6403" max="6403" width="0" hidden="1" customWidth="1"/>
    <col min="6404" max="6404" width="5.109375" customWidth="1"/>
    <col min="6405" max="6405" width="38.33203125" customWidth="1"/>
    <col min="6406" max="6406" width="12.5546875" customWidth="1"/>
    <col min="6407" max="6407" width="12.109375" customWidth="1"/>
    <col min="6408" max="6408" width="8.5546875" customWidth="1"/>
    <col min="6657" max="6657" width="4.88671875" customWidth="1"/>
    <col min="6658" max="6658" width="7.44140625" customWidth="1"/>
    <col min="6659" max="6659" width="0" hidden="1" customWidth="1"/>
    <col min="6660" max="6660" width="5.109375" customWidth="1"/>
    <col min="6661" max="6661" width="38.33203125" customWidth="1"/>
    <col min="6662" max="6662" width="12.5546875" customWidth="1"/>
    <col min="6663" max="6663" width="12.109375" customWidth="1"/>
    <col min="6664" max="6664" width="8.5546875" customWidth="1"/>
    <col min="6913" max="6913" width="4.88671875" customWidth="1"/>
    <col min="6914" max="6914" width="7.44140625" customWidth="1"/>
    <col min="6915" max="6915" width="0" hidden="1" customWidth="1"/>
    <col min="6916" max="6916" width="5.109375" customWidth="1"/>
    <col min="6917" max="6917" width="38.33203125" customWidth="1"/>
    <col min="6918" max="6918" width="12.5546875" customWidth="1"/>
    <col min="6919" max="6919" width="12.109375" customWidth="1"/>
    <col min="6920" max="6920" width="8.5546875" customWidth="1"/>
    <col min="7169" max="7169" width="4.88671875" customWidth="1"/>
    <col min="7170" max="7170" width="7.44140625" customWidth="1"/>
    <col min="7171" max="7171" width="0" hidden="1" customWidth="1"/>
    <col min="7172" max="7172" width="5.109375" customWidth="1"/>
    <col min="7173" max="7173" width="38.33203125" customWidth="1"/>
    <col min="7174" max="7174" width="12.5546875" customWidth="1"/>
    <col min="7175" max="7175" width="12.109375" customWidth="1"/>
    <col min="7176" max="7176" width="8.5546875" customWidth="1"/>
    <col min="7425" max="7425" width="4.88671875" customWidth="1"/>
    <col min="7426" max="7426" width="7.44140625" customWidth="1"/>
    <col min="7427" max="7427" width="0" hidden="1" customWidth="1"/>
    <col min="7428" max="7428" width="5.109375" customWidth="1"/>
    <col min="7429" max="7429" width="38.33203125" customWidth="1"/>
    <col min="7430" max="7430" width="12.5546875" customWidth="1"/>
    <col min="7431" max="7431" width="12.109375" customWidth="1"/>
    <col min="7432" max="7432" width="8.5546875" customWidth="1"/>
    <col min="7681" max="7681" width="4.88671875" customWidth="1"/>
    <col min="7682" max="7682" width="7.44140625" customWidth="1"/>
    <col min="7683" max="7683" width="0" hidden="1" customWidth="1"/>
    <col min="7684" max="7684" width="5.109375" customWidth="1"/>
    <col min="7685" max="7685" width="38.33203125" customWidth="1"/>
    <col min="7686" max="7686" width="12.5546875" customWidth="1"/>
    <col min="7687" max="7687" width="12.109375" customWidth="1"/>
    <col min="7688" max="7688" width="8.5546875" customWidth="1"/>
    <col min="7937" max="7937" width="4.88671875" customWidth="1"/>
    <col min="7938" max="7938" width="7.44140625" customWidth="1"/>
    <col min="7939" max="7939" width="0" hidden="1" customWidth="1"/>
    <col min="7940" max="7940" width="5.109375" customWidth="1"/>
    <col min="7941" max="7941" width="38.33203125" customWidth="1"/>
    <col min="7942" max="7942" width="12.5546875" customWidth="1"/>
    <col min="7943" max="7943" width="12.109375" customWidth="1"/>
    <col min="7944" max="7944" width="8.5546875" customWidth="1"/>
    <col min="8193" max="8193" width="4.88671875" customWidth="1"/>
    <col min="8194" max="8194" width="7.44140625" customWidth="1"/>
    <col min="8195" max="8195" width="0" hidden="1" customWidth="1"/>
    <col min="8196" max="8196" width="5.109375" customWidth="1"/>
    <col min="8197" max="8197" width="38.33203125" customWidth="1"/>
    <col min="8198" max="8198" width="12.5546875" customWidth="1"/>
    <col min="8199" max="8199" width="12.109375" customWidth="1"/>
    <col min="8200" max="8200" width="8.5546875" customWidth="1"/>
    <col min="8449" max="8449" width="4.88671875" customWidth="1"/>
    <col min="8450" max="8450" width="7.44140625" customWidth="1"/>
    <col min="8451" max="8451" width="0" hidden="1" customWidth="1"/>
    <col min="8452" max="8452" width="5.109375" customWidth="1"/>
    <col min="8453" max="8453" width="38.33203125" customWidth="1"/>
    <col min="8454" max="8454" width="12.5546875" customWidth="1"/>
    <col min="8455" max="8455" width="12.109375" customWidth="1"/>
    <col min="8456" max="8456" width="8.5546875" customWidth="1"/>
    <col min="8705" max="8705" width="4.88671875" customWidth="1"/>
    <col min="8706" max="8706" width="7.44140625" customWidth="1"/>
    <col min="8707" max="8707" width="0" hidden="1" customWidth="1"/>
    <col min="8708" max="8708" width="5.109375" customWidth="1"/>
    <col min="8709" max="8709" width="38.33203125" customWidth="1"/>
    <col min="8710" max="8710" width="12.5546875" customWidth="1"/>
    <col min="8711" max="8711" width="12.109375" customWidth="1"/>
    <col min="8712" max="8712" width="8.5546875" customWidth="1"/>
    <col min="8961" max="8961" width="4.88671875" customWidth="1"/>
    <col min="8962" max="8962" width="7.44140625" customWidth="1"/>
    <col min="8963" max="8963" width="0" hidden="1" customWidth="1"/>
    <col min="8964" max="8964" width="5.109375" customWidth="1"/>
    <col min="8965" max="8965" width="38.33203125" customWidth="1"/>
    <col min="8966" max="8966" width="12.5546875" customWidth="1"/>
    <col min="8967" max="8967" width="12.109375" customWidth="1"/>
    <col min="8968" max="8968" width="8.5546875" customWidth="1"/>
    <col min="9217" max="9217" width="4.88671875" customWidth="1"/>
    <col min="9218" max="9218" width="7.44140625" customWidth="1"/>
    <col min="9219" max="9219" width="0" hidden="1" customWidth="1"/>
    <col min="9220" max="9220" width="5.109375" customWidth="1"/>
    <col min="9221" max="9221" width="38.33203125" customWidth="1"/>
    <col min="9222" max="9222" width="12.5546875" customWidth="1"/>
    <col min="9223" max="9223" width="12.109375" customWidth="1"/>
    <col min="9224" max="9224" width="8.5546875" customWidth="1"/>
    <col min="9473" max="9473" width="4.88671875" customWidth="1"/>
    <col min="9474" max="9474" width="7.44140625" customWidth="1"/>
    <col min="9475" max="9475" width="0" hidden="1" customWidth="1"/>
    <col min="9476" max="9476" width="5.109375" customWidth="1"/>
    <col min="9477" max="9477" width="38.33203125" customWidth="1"/>
    <col min="9478" max="9478" width="12.5546875" customWidth="1"/>
    <col min="9479" max="9479" width="12.109375" customWidth="1"/>
    <col min="9480" max="9480" width="8.5546875" customWidth="1"/>
    <col min="9729" max="9729" width="4.88671875" customWidth="1"/>
    <col min="9730" max="9730" width="7.44140625" customWidth="1"/>
    <col min="9731" max="9731" width="0" hidden="1" customWidth="1"/>
    <col min="9732" max="9732" width="5.109375" customWidth="1"/>
    <col min="9733" max="9733" width="38.33203125" customWidth="1"/>
    <col min="9734" max="9734" width="12.5546875" customWidth="1"/>
    <col min="9735" max="9735" width="12.109375" customWidth="1"/>
    <col min="9736" max="9736" width="8.5546875" customWidth="1"/>
    <col min="9985" max="9985" width="4.88671875" customWidth="1"/>
    <col min="9986" max="9986" width="7.44140625" customWidth="1"/>
    <col min="9987" max="9987" width="0" hidden="1" customWidth="1"/>
    <col min="9988" max="9988" width="5.109375" customWidth="1"/>
    <col min="9989" max="9989" width="38.33203125" customWidth="1"/>
    <col min="9990" max="9990" width="12.5546875" customWidth="1"/>
    <col min="9991" max="9991" width="12.109375" customWidth="1"/>
    <col min="9992" max="9992" width="8.5546875" customWidth="1"/>
    <col min="10241" max="10241" width="4.88671875" customWidth="1"/>
    <col min="10242" max="10242" width="7.44140625" customWidth="1"/>
    <col min="10243" max="10243" width="0" hidden="1" customWidth="1"/>
    <col min="10244" max="10244" width="5.109375" customWidth="1"/>
    <col min="10245" max="10245" width="38.33203125" customWidth="1"/>
    <col min="10246" max="10246" width="12.5546875" customWidth="1"/>
    <col min="10247" max="10247" width="12.109375" customWidth="1"/>
    <col min="10248" max="10248" width="8.5546875" customWidth="1"/>
    <col min="10497" max="10497" width="4.88671875" customWidth="1"/>
    <col min="10498" max="10498" width="7.44140625" customWidth="1"/>
    <col min="10499" max="10499" width="0" hidden="1" customWidth="1"/>
    <col min="10500" max="10500" width="5.109375" customWidth="1"/>
    <col min="10501" max="10501" width="38.33203125" customWidth="1"/>
    <col min="10502" max="10502" width="12.5546875" customWidth="1"/>
    <col min="10503" max="10503" width="12.109375" customWidth="1"/>
    <col min="10504" max="10504" width="8.5546875" customWidth="1"/>
    <col min="10753" max="10753" width="4.88671875" customWidth="1"/>
    <col min="10754" max="10754" width="7.44140625" customWidth="1"/>
    <col min="10755" max="10755" width="0" hidden="1" customWidth="1"/>
    <col min="10756" max="10756" width="5.109375" customWidth="1"/>
    <col min="10757" max="10757" width="38.33203125" customWidth="1"/>
    <col min="10758" max="10758" width="12.5546875" customWidth="1"/>
    <col min="10759" max="10759" width="12.109375" customWidth="1"/>
    <col min="10760" max="10760" width="8.5546875" customWidth="1"/>
    <col min="11009" max="11009" width="4.88671875" customWidth="1"/>
    <col min="11010" max="11010" width="7.44140625" customWidth="1"/>
    <col min="11011" max="11011" width="0" hidden="1" customWidth="1"/>
    <col min="11012" max="11012" width="5.109375" customWidth="1"/>
    <col min="11013" max="11013" width="38.33203125" customWidth="1"/>
    <col min="11014" max="11014" width="12.5546875" customWidth="1"/>
    <col min="11015" max="11015" width="12.109375" customWidth="1"/>
    <col min="11016" max="11016" width="8.5546875" customWidth="1"/>
    <col min="11265" max="11265" width="4.88671875" customWidth="1"/>
    <col min="11266" max="11266" width="7.44140625" customWidth="1"/>
    <col min="11267" max="11267" width="0" hidden="1" customWidth="1"/>
    <col min="11268" max="11268" width="5.109375" customWidth="1"/>
    <col min="11269" max="11269" width="38.33203125" customWidth="1"/>
    <col min="11270" max="11270" width="12.5546875" customWidth="1"/>
    <col min="11271" max="11271" width="12.109375" customWidth="1"/>
    <col min="11272" max="11272" width="8.5546875" customWidth="1"/>
    <col min="11521" max="11521" width="4.88671875" customWidth="1"/>
    <col min="11522" max="11522" width="7.44140625" customWidth="1"/>
    <col min="11523" max="11523" width="0" hidden="1" customWidth="1"/>
    <col min="11524" max="11524" width="5.109375" customWidth="1"/>
    <col min="11525" max="11525" width="38.33203125" customWidth="1"/>
    <col min="11526" max="11526" width="12.5546875" customWidth="1"/>
    <col min="11527" max="11527" width="12.109375" customWidth="1"/>
    <col min="11528" max="11528" width="8.5546875" customWidth="1"/>
    <col min="11777" max="11777" width="4.88671875" customWidth="1"/>
    <col min="11778" max="11778" width="7.44140625" customWidth="1"/>
    <col min="11779" max="11779" width="0" hidden="1" customWidth="1"/>
    <col min="11780" max="11780" width="5.109375" customWidth="1"/>
    <col min="11781" max="11781" width="38.33203125" customWidth="1"/>
    <col min="11782" max="11782" width="12.5546875" customWidth="1"/>
    <col min="11783" max="11783" width="12.109375" customWidth="1"/>
    <col min="11784" max="11784" width="8.5546875" customWidth="1"/>
    <col min="12033" max="12033" width="4.88671875" customWidth="1"/>
    <col min="12034" max="12034" width="7.44140625" customWidth="1"/>
    <col min="12035" max="12035" width="0" hidden="1" customWidth="1"/>
    <col min="12036" max="12036" width="5.109375" customWidth="1"/>
    <col min="12037" max="12037" width="38.33203125" customWidth="1"/>
    <col min="12038" max="12038" width="12.5546875" customWidth="1"/>
    <col min="12039" max="12039" width="12.109375" customWidth="1"/>
    <col min="12040" max="12040" width="8.5546875" customWidth="1"/>
    <col min="12289" max="12289" width="4.88671875" customWidth="1"/>
    <col min="12290" max="12290" width="7.44140625" customWidth="1"/>
    <col min="12291" max="12291" width="0" hidden="1" customWidth="1"/>
    <col min="12292" max="12292" width="5.109375" customWidth="1"/>
    <col min="12293" max="12293" width="38.33203125" customWidth="1"/>
    <col min="12294" max="12294" width="12.5546875" customWidth="1"/>
    <col min="12295" max="12295" width="12.109375" customWidth="1"/>
    <col min="12296" max="12296" width="8.5546875" customWidth="1"/>
    <col min="12545" max="12545" width="4.88671875" customWidth="1"/>
    <col min="12546" max="12546" width="7.44140625" customWidth="1"/>
    <col min="12547" max="12547" width="0" hidden="1" customWidth="1"/>
    <col min="12548" max="12548" width="5.109375" customWidth="1"/>
    <col min="12549" max="12549" width="38.33203125" customWidth="1"/>
    <col min="12550" max="12550" width="12.5546875" customWidth="1"/>
    <col min="12551" max="12551" width="12.109375" customWidth="1"/>
    <col min="12552" max="12552" width="8.5546875" customWidth="1"/>
    <col min="12801" max="12801" width="4.88671875" customWidth="1"/>
    <col min="12802" max="12802" width="7.44140625" customWidth="1"/>
    <col min="12803" max="12803" width="0" hidden="1" customWidth="1"/>
    <col min="12804" max="12804" width="5.109375" customWidth="1"/>
    <col min="12805" max="12805" width="38.33203125" customWidth="1"/>
    <col min="12806" max="12806" width="12.5546875" customWidth="1"/>
    <col min="12807" max="12807" width="12.109375" customWidth="1"/>
    <col min="12808" max="12808" width="8.5546875" customWidth="1"/>
    <col min="13057" max="13057" width="4.88671875" customWidth="1"/>
    <col min="13058" max="13058" width="7.44140625" customWidth="1"/>
    <col min="13059" max="13059" width="0" hidden="1" customWidth="1"/>
    <col min="13060" max="13060" width="5.109375" customWidth="1"/>
    <col min="13061" max="13061" width="38.33203125" customWidth="1"/>
    <col min="13062" max="13062" width="12.5546875" customWidth="1"/>
    <col min="13063" max="13063" width="12.109375" customWidth="1"/>
    <col min="13064" max="13064" width="8.5546875" customWidth="1"/>
    <col min="13313" max="13313" width="4.88671875" customWidth="1"/>
    <col min="13314" max="13314" width="7.44140625" customWidth="1"/>
    <col min="13315" max="13315" width="0" hidden="1" customWidth="1"/>
    <col min="13316" max="13316" width="5.109375" customWidth="1"/>
    <col min="13317" max="13317" width="38.33203125" customWidth="1"/>
    <col min="13318" max="13318" width="12.5546875" customWidth="1"/>
    <col min="13319" max="13319" width="12.109375" customWidth="1"/>
    <col min="13320" max="13320" width="8.5546875" customWidth="1"/>
    <col min="13569" max="13569" width="4.88671875" customWidth="1"/>
    <col min="13570" max="13570" width="7.44140625" customWidth="1"/>
    <col min="13571" max="13571" width="0" hidden="1" customWidth="1"/>
    <col min="13572" max="13572" width="5.109375" customWidth="1"/>
    <col min="13573" max="13573" width="38.33203125" customWidth="1"/>
    <col min="13574" max="13574" width="12.5546875" customWidth="1"/>
    <col min="13575" max="13575" width="12.109375" customWidth="1"/>
    <col min="13576" max="13576" width="8.5546875" customWidth="1"/>
    <col min="13825" max="13825" width="4.88671875" customWidth="1"/>
    <col min="13826" max="13826" width="7.44140625" customWidth="1"/>
    <col min="13827" max="13827" width="0" hidden="1" customWidth="1"/>
    <col min="13828" max="13828" width="5.109375" customWidth="1"/>
    <col min="13829" max="13829" width="38.33203125" customWidth="1"/>
    <col min="13830" max="13830" width="12.5546875" customWidth="1"/>
    <col min="13831" max="13831" width="12.109375" customWidth="1"/>
    <col min="13832" max="13832" width="8.5546875" customWidth="1"/>
    <col min="14081" max="14081" width="4.88671875" customWidth="1"/>
    <col min="14082" max="14082" width="7.44140625" customWidth="1"/>
    <col min="14083" max="14083" width="0" hidden="1" customWidth="1"/>
    <col min="14084" max="14084" width="5.109375" customWidth="1"/>
    <col min="14085" max="14085" width="38.33203125" customWidth="1"/>
    <col min="14086" max="14086" width="12.5546875" customWidth="1"/>
    <col min="14087" max="14087" width="12.109375" customWidth="1"/>
    <col min="14088" max="14088" width="8.5546875" customWidth="1"/>
    <col min="14337" max="14337" width="4.88671875" customWidth="1"/>
    <col min="14338" max="14338" width="7.44140625" customWidth="1"/>
    <col min="14339" max="14339" width="0" hidden="1" customWidth="1"/>
    <col min="14340" max="14340" width="5.109375" customWidth="1"/>
    <col min="14341" max="14341" width="38.33203125" customWidth="1"/>
    <col min="14342" max="14342" width="12.5546875" customWidth="1"/>
    <col min="14343" max="14343" width="12.109375" customWidth="1"/>
    <col min="14344" max="14344" width="8.5546875" customWidth="1"/>
    <col min="14593" max="14593" width="4.88671875" customWidth="1"/>
    <col min="14594" max="14594" width="7.44140625" customWidth="1"/>
    <col min="14595" max="14595" width="0" hidden="1" customWidth="1"/>
    <col min="14596" max="14596" width="5.109375" customWidth="1"/>
    <col min="14597" max="14597" width="38.33203125" customWidth="1"/>
    <col min="14598" max="14598" width="12.5546875" customWidth="1"/>
    <col min="14599" max="14599" width="12.109375" customWidth="1"/>
    <col min="14600" max="14600" width="8.5546875" customWidth="1"/>
    <col min="14849" max="14849" width="4.88671875" customWidth="1"/>
    <col min="14850" max="14850" width="7.44140625" customWidth="1"/>
    <col min="14851" max="14851" width="0" hidden="1" customWidth="1"/>
    <col min="14852" max="14852" width="5.109375" customWidth="1"/>
    <col min="14853" max="14853" width="38.33203125" customWidth="1"/>
    <col min="14854" max="14854" width="12.5546875" customWidth="1"/>
    <col min="14855" max="14855" width="12.109375" customWidth="1"/>
    <col min="14856" max="14856" width="8.5546875" customWidth="1"/>
    <col min="15105" max="15105" width="4.88671875" customWidth="1"/>
    <col min="15106" max="15106" width="7.44140625" customWidth="1"/>
    <col min="15107" max="15107" width="0" hidden="1" customWidth="1"/>
    <col min="15108" max="15108" width="5.109375" customWidth="1"/>
    <col min="15109" max="15109" width="38.33203125" customWidth="1"/>
    <col min="15110" max="15110" width="12.5546875" customWidth="1"/>
    <col min="15111" max="15111" width="12.109375" customWidth="1"/>
    <col min="15112" max="15112" width="8.5546875" customWidth="1"/>
    <col min="15361" max="15361" width="4.88671875" customWidth="1"/>
    <col min="15362" max="15362" width="7.44140625" customWidth="1"/>
    <col min="15363" max="15363" width="0" hidden="1" customWidth="1"/>
    <col min="15364" max="15364" width="5.109375" customWidth="1"/>
    <col min="15365" max="15365" width="38.33203125" customWidth="1"/>
    <col min="15366" max="15366" width="12.5546875" customWidth="1"/>
    <col min="15367" max="15367" width="12.109375" customWidth="1"/>
    <col min="15368" max="15368" width="8.5546875" customWidth="1"/>
    <col min="15617" max="15617" width="4.88671875" customWidth="1"/>
    <col min="15618" max="15618" width="7.44140625" customWidth="1"/>
    <col min="15619" max="15619" width="0" hidden="1" customWidth="1"/>
    <col min="15620" max="15620" width="5.109375" customWidth="1"/>
    <col min="15621" max="15621" width="38.33203125" customWidth="1"/>
    <col min="15622" max="15622" width="12.5546875" customWidth="1"/>
    <col min="15623" max="15623" width="12.109375" customWidth="1"/>
    <col min="15624" max="15624" width="8.5546875" customWidth="1"/>
    <col min="15873" max="15873" width="4.88671875" customWidth="1"/>
    <col min="15874" max="15874" width="7.44140625" customWidth="1"/>
    <col min="15875" max="15875" width="0" hidden="1" customWidth="1"/>
    <col min="15876" max="15876" width="5.109375" customWidth="1"/>
    <col min="15877" max="15877" width="38.33203125" customWidth="1"/>
    <col min="15878" max="15878" width="12.5546875" customWidth="1"/>
    <col min="15879" max="15879" width="12.109375" customWidth="1"/>
    <col min="15880" max="15880" width="8.5546875" customWidth="1"/>
    <col min="16129" max="16129" width="4.88671875" customWidth="1"/>
    <col min="16130" max="16130" width="7.44140625" customWidth="1"/>
    <col min="16131" max="16131" width="0" hidden="1" customWidth="1"/>
    <col min="16132" max="16132" width="5.109375" customWidth="1"/>
    <col min="16133" max="16133" width="38.33203125" customWidth="1"/>
    <col min="16134" max="16134" width="12.5546875" customWidth="1"/>
    <col min="16135" max="16135" width="12.109375" customWidth="1"/>
    <col min="16136" max="16136" width="8.5546875" customWidth="1"/>
  </cols>
  <sheetData>
    <row r="2" spans="1:8" x14ac:dyDescent="0.3">
      <c r="A2" s="1"/>
      <c r="B2" s="2"/>
      <c r="C2" s="2"/>
      <c r="D2" s="2"/>
      <c r="E2" s="2"/>
      <c r="F2" s="2"/>
      <c r="G2" s="2"/>
    </row>
    <row r="3" spans="1:8" x14ac:dyDescent="0.3">
      <c r="A3" s="3" t="s">
        <v>0</v>
      </c>
      <c r="B3" s="4"/>
      <c r="C3" s="4"/>
      <c r="D3" s="4"/>
      <c r="E3" s="4"/>
      <c r="F3" s="4"/>
      <c r="G3" s="4"/>
      <c r="H3" s="5"/>
    </row>
    <row r="4" spans="1:8" ht="8.4" customHeight="1" x14ac:dyDescent="0.3">
      <c r="A4" s="6"/>
      <c r="B4" s="7"/>
      <c r="C4" s="7"/>
      <c r="D4" s="7"/>
      <c r="E4" s="7"/>
      <c r="F4" s="7"/>
      <c r="G4" s="7"/>
      <c r="H4" s="7"/>
    </row>
    <row r="5" spans="1:8" ht="46.95" customHeight="1" x14ac:dyDescent="0.3">
      <c r="A5" s="8" t="s">
        <v>1</v>
      </c>
      <c r="B5" s="8"/>
      <c r="C5" s="8"/>
      <c r="D5" s="8"/>
      <c r="E5" s="8"/>
      <c r="F5" s="8"/>
      <c r="G5" s="8"/>
      <c r="H5" s="8"/>
    </row>
    <row r="6" spans="1:8" ht="24" customHeight="1" x14ac:dyDescent="0.3">
      <c r="A6" s="9"/>
      <c r="B6" s="9"/>
      <c r="C6" s="9"/>
      <c r="D6" s="9"/>
      <c r="E6" s="10" t="s">
        <v>2</v>
      </c>
      <c r="F6" s="9"/>
      <c r="G6" s="9"/>
      <c r="H6" s="9"/>
    </row>
    <row r="7" spans="1:8" ht="30.6" customHeight="1" x14ac:dyDescent="0.3">
      <c r="A7" s="11" t="s">
        <v>3</v>
      </c>
      <c r="B7" s="12" t="s">
        <v>4</v>
      </c>
      <c r="C7" s="12"/>
      <c r="D7" s="13" t="s">
        <v>5</v>
      </c>
      <c r="E7" s="11" t="s">
        <v>6</v>
      </c>
      <c r="F7" s="11" t="s">
        <v>7</v>
      </c>
      <c r="G7" s="14" t="s">
        <v>8</v>
      </c>
      <c r="H7" s="14" t="s">
        <v>9</v>
      </c>
    </row>
    <row r="8" spans="1:8" x14ac:dyDescent="0.3">
      <c r="A8" s="15" t="s">
        <v>10</v>
      </c>
      <c r="B8" s="16"/>
      <c r="C8" s="16"/>
      <c r="D8" s="15"/>
      <c r="E8" s="17" t="s">
        <v>11</v>
      </c>
      <c r="F8" s="18">
        <f>F9</f>
        <v>684598.93</v>
      </c>
      <c r="G8" s="18">
        <f>G9</f>
        <v>684598.93</v>
      </c>
      <c r="H8" s="19">
        <f t="shared" ref="H8:H38" si="0">G8/F8*100</f>
        <v>100</v>
      </c>
    </row>
    <row r="9" spans="1:8" ht="15.6" x14ac:dyDescent="0.3">
      <c r="A9" s="20"/>
      <c r="B9" s="21" t="s">
        <v>12</v>
      </c>
      <c r="C9" s="21"/>
      <c r="D9" s="22"/>
      <c r="E9" s="23" t="s">
        <v>13</v>
      </c>
      <c r="F9" s="24">
        <f>F10</f>
        <v>684598.93</v>
      </c>
      <c r="G9" s="24">
        <f>G10</f>
        <v>684598.93</v>
      </c>
      <c r="H9" s="25">
        <f t="shared" si="0"/>
        <v>100</v>
      </c>
    </row>
    <row r="10" spans="1:8" ht="48.6" customHeight="1" x14ac:dyDescent="0.3">
      <c r="A10" s="26"/>
      <c r="B10" s="27"/>
      <c r="C10" s="27"/>
      <c r="D10" s="28" t="s">
        <v>14</v>
      </c>
      <c r="E10" s="29" t="s">
        <v>15</v>
      </c>
      <c r="F10" s="30">
        <v>684598.93</v>
      </c>
      <c r="G10" s="30">
        <v>684598.93</v>
      </c>
      <c r="H10" s="31">
        <f t="shared" si="0"/>
        <v>100</v>
      </c>
    </row>
    <row r="11" spans="1:8" x14ac:dyDescent="0.3">
      <c r="A11" s="15" t="s">
        <v>16</v>
      </c>
      <c r="B11" s="16"/>
      <c r="C11" s="16"/>
      <c r="D11" s="15"/>
      <c r="E11" s="17" t="s">
        <v>17</v>
      </c>
      <c r="F11" s="18">
        <f>F12+F14</f>
        <v>73485.16</v>
      </c>
      <c r="G11" s="18">
        <f>G12+G14</f>
        <v>67985.16</v>
      </c>
      <c r="H11" s="19">
        <f>G11/F11*100</f>
        <v>92.515495645651441</v>
      </c>
    </row>
    <row r="12" spans="1:8" ht="15.6" x14ac:dyDescent="0.3">
      <c r="A12" s="20"/>
      <c r="B12" s="32" t="s">
        <v>18</v>
      </c>
      <c r="C12" s="32"/>
      <c r="D12" s="33"/>
      <c r="E12" s="23" t="s">
        <v>19</v>
      </c>
      <c r="F12" s="24">
        <f>F13</f>
        <v>50660.160000000003</v>
      </c>
      <c r="G12" s="24">
        <f>G13</f>
        <v>50660.160000000003</v>
      </c>
      <c r="H12" s="25">
        <f t="shared" si="0"/>
        <v>100</v>
      </c>
    </row>
    <row r="13" spans="1:8" ht="54" customHeight="1" x14ac:dyDescent="0.3">
      <c r="A13" s="34"/>
      <c r="B13" s="35"/>
      <c r="C13" s="35"/>
      <c r="D13" s="36" t="s">
        <v>14</v>
      </c>
      <c r="E13" s="37" t="s">
        <v>15</v>
      </c>
      <c r="F13" s="38">
        <v>50660.160000000003</v>
      </c>
      <c r="G13" s="38">
        <v>50660.160000000003</v>
      </c>
      <c r="H13" s="31">
        <f t="shared" si="0"/>
        <v>100</v>
      </c>
    </row>
    <row r="14" spans="1:8" ht="16.95" customHeight="1" x14ac:dyDescent="0.3">
      <c r="A14" s="39"/>
      <c r="B14" s="40" t="s">
        <v>20</v>
      </c>
      <c r="C14" s="39"/>
      <c r="D14" s="39"/>
      <c r="E14" s="41" t="s">
        <v>21</v>
      </c>
      <c r="F14" s="42">
        <f>SUM(F15)</f>
        <v>22825</v>
      </c>
      <c r="G14" s="42">
        <f>SUM(G15)</f>
        <v>17325</v>
      </c>
      <c r="H14" s="43">
        <f>G14/F14*100</f>
        <v>75.903614457831324</v>
      </c>
    </row>
    <row r="15" spans="1:8" ht="49.2" customHeight="1" x14ac:dyDescent="0.3">
      <c r="A15" s="39"/>
      <c r="B15" s="39"/>
      <c r="C15" s="39"/>
      <c r="D15" s="39" t="s">
        <v>14</v>
      </c>
      <c r="E15" s="37" t="s">
        <v>15</v>
      </c>
      <c r="F15" s="44">
        <v>22825</v>
      </c>
      <c r="G15" s="44">
        <v>17325</v>
      </c>
      <c r="H15" s="45">
        <f>G15/F15*100</f>
        <v>75.903614457831324</v>
      </c>
    </row>
    <row r="16" spans="1:8" ht="24" customHeight="1" x14ac:dyDescent="0.3">
      <c r="A16" s="46" t="s">
        <v>22</v>
      </c>
      <c r="B16" s="47"/>
      <c r="C16" s="47"/>
      <c r="D16" s="48"/>
      <c r="E16" s="49" t="s">
        <v>23</v>
      </c>
      <c r="F16" s="50">
        <f>F17+F19</f>
        <v>40977</v>
      </c>
      <c r="G16" s="50">
        <f>G17+G19</f>
        <v>39927</v>
      </c>
      <c r="H16" s="51">
        <f t="shared" si="0"/>
        <v>97.437586939014565</v>
      </c>
    </row>
    <row r="17" spans="1:8" ht="24" customHeight="1" x14ac:dyDescent="0.3">
      <c r="A17" s="52"/>
      <c r="B17" s="53" t="s">
        <v>24</v>
      </c>
      <c r="C17" s="32"/>
      <c r="D17" s="33"/>
      <c r="E17" s="23" t="s">
        <v>25</v>
      </c>
      <c r="F17" s="24">
        <f>G18</f>
        <v>1116</v>
      </c>
      <c r="G17" s="24">
        <f>G18</f>
        <v>1116</v>
      </c>
      <c r="H17" s="25">
        <f t="shared" si="0"/>
        <v>100</v>
      </c>
    </row>
    <row r="18" spans="1:8" ht="51.6" customHeight="1" x14ac:dyDescent="0.3">
      <c r="A18" s="54"/>
      <c r="B18" s="55"/>
      <c r="C18" s="56"/>
      <c r="D18" s="39" t="s">
        <v>14</v>
      </c>
      <c r="E18" s="57" t="s">
        <v>15</v>
      </c>
      <c r="F18" s="30">
        <v>1116</v>
      </c>
      <c r="G18" s="30">
        <v>1116</v>
      </c>
      <c r="H18" s="31">
        <f t="shared" si="0"/>
        <v>100</v>
      </c>
    </row>
    <row r="19" spans="1:8" ht="20.399999999999999" customHeight="1" x14ac:dyDescent="0.3">
      <c r="A19" s="54"/>
      <c r="B19" s="58" t="s">
        <v>26</v>
      </c>
      <c r="C19" s="59"/>
      <c r="D19" s="60"/>
      <c r="E19" s="23" t="s">
        <v>27</v>
      </c>
      <c r="F19" s="24">
        <f>SUM(F20)</f>
        <v>39861</v>
      </c>
      <c r="G19" s="24">
        <f>SUM(G20)</f>
        <v>38811</v>
      </c>
      <c r="H19" s="25">
        <v>97.4</v>
      </c>
    </row>
    <row r="20" spans="1:8" ht="51" customHeight="1" x14ac:dyDescent="0.3">
      <c r="A20" s="54"/>
      <c r="B20" s="61"/>
      <c r="C20" s="59"/>
      <c r="D20" s="60" t="s">
        <v>14</v>
      </c>
      <c r="E20" s="29" t="s">
        <v>15</v>
      </c>
      <c r="F20" s="30">
        <v>39861</v>
      </c>
      <c r="G20" s="30">
        <v>38811</v>
      </c>
      <c r="H20" s="31">
        <v>97.4</v>
      </c>
    </row>
    <row r="21" spans="1:8" x14ac:dyDescent="0.3">
      <c r="A21" s="62" t="s">
        <v>28</v>
      </c>
      <c r="B21" s="63"/>
      <c r="C21" s="63"/>
      <c r="D21" s="64"/>
      <c r="E21" s="65" t="s">
        <v>29</v>
      </c>
      <c r="F21" s="66">
        <f>F22</f>
        <v>49175.05</v>
      </c>
      <c r="G21" s="66">
        <f>G22</f>
        <v>47480.04</v>
      </c>
      <c r="H21" s="67">
        <f>G21/F21*100</f>
        <v>96.553109757895513</v>
      </c>
    </row>
    <row r="22" spans="1:8" ht="30.6" x14ac:dyDescent="0.3">
      <c r="A22" s="68"/>
      <c r="B22" s="69" t="s">
        <v>30</v>
      </c>
      <c r="C22" s="69"/>
      <c r="D22" s="70"/>
      <c r="E22" s="71" t="s">
        <v>31</v>
      </c>
      <c r="F22" s="24">
        <f>F23</f>
        <v>49175.05</v>
      </c>
      <c r="G22" s="24">
        <f>SUM(G23)</f>
        <v>47480.04</v>
      </c>
      <c r="H22" s="72">
        <f>G22/F22*100</f>
        <v>96.553109757895513</v>
      </c>
    </row>
    <row r="23" spans="1:8" ht="48.6" customHeight="1" x14ac:dyDescent="0.3">
      <c r="A23" s="73"/>
      <c r="B23" s="56"/>
      <c r="C23" s="56"/>
      <c r="D23" s="39" t="s">
        <v>14</v>
      </c>
      <c r="E23" s="74" t="s">
        <v>15</v>
      </c>
      <c r="F23" s="30">
        <v>49175.05</v>
      </c>
      <c r="G23" s="30">
        <v>47480.04</v>
      </c>
      <c r="H23" s="75">
        <f>G23/F23*100</f>
        <v>96.553109757895513</v>
      </c>
    </row>
    <row r="24" spans="1:8" x14ac:dyDescent="0.3">
      <c r="A24" s="76" t="s">
        <v>32</v>
      </c>
      <c r="B24" s="77"/>
      <c r="C24" s="77"/>
      <c r="D24" s="78"/>
      <c r="E24" s="65" t="s">
        <v>33</v>
      </c>
      <c r="F24" s="66">
        <f>F25</f>
        <v>1245.04</v>
      </c>
      <c r="G24" s="66">
        <f>G25</f>
        <v>1142.78</v>
      </c>
      <c r="H24" s="79">
        <f t="shared" si="0"/>
        <v>91.786609265565772</v>
      </c>
    </row>
    <row r="25" spans="1:8" ht="15.6" x14ac:dyDescent="0.3">
      <c r="A25" s="80"/>
      <c r="B25" s="21" t="s">
        <v>34</v>
      </c>
      <c r="C25" s="21"/>
      <c r="D25" s="22"/>
      <c r="E25" s="23" t="s">
        <v>35</v>
      </c>
      <c r="F25" s="24">
        <f>F26</f>
        <v>1245.04</v>
      </c>
      <c r="G25" s="24">
        <f>G26</f>
        <v>1142.78</v>
      </c>
      <c r="H25" s="81">
        <f t="shared" si="0"/>
        <v>91.786609265565772</v>
      </c>
    </row>
    <row r="26" spans="1:8" ht="46.95" customHeight="1" x14ac:dyDescent="0.3">
      <c r="A26" s="82"/>
      <c r="B26" s="83"/>
      <c r="C26" s="83"/>
      <c r="D26" s="84" t="s">
        <v>14</v>
      </c>
      <c r="E26" s="85" t="s">
        <v>15</v>
      </c>
      <c r="F26" s="86">
        <v>1245.04</v>
      </c>
      <c r="G26" s="86">
        <v>1142.78</v>
      </c>
      <c r="H26" s="87">
        <f t="shared" si="0"/>
        <v>91.786609265565772</v>
      </c>
    </row>
    <row r="27" spans="1:8" x14ac:dyDescent="0.3">
      <c r="A27" s="88" t="s">
        <v>36</v>
      </c>
      <c r="B27" s="89"/>
      <c r="C27" s="90"/>
      <c r="D27" s="89"/>
      <c r="E27" s="91" t="s">
        <v>37</v>
      </c>
      <c r="F27" s="92">
        <f>F28+F30+F32+F34+F36</f>
        <v>6826293</v>
      </c>
      <c r="G27" s="92">
        <f>G28+G30+G32+G34+G36</f>
        <v>6788348.5800000001</v>
      </c>
      <c r="H27" s="93">
        <f t="shared" si="0"/>
        <v>99.44414310959111</v>
      </c>
    </row>
    <row r="28" spans="1:8" ht="72.599999999999994" x14ac:dyDescent="0.3">
      <c r="A28" s="80"/>
      <c r="B28" s="94" t="s">
        <v>38</v>
      </c>
      <c r="C28" s="94"/>
      <c r="D28" s="95"/>
      <c r="E28" s="96" t="s">
        <v>39</v>
      </c>
      <c r="F28" s="97">
        <f>SUM(F29)</f>
        <v>4540487</v>
      </c>
      <c r="G28" s="24">
        <f>G29</f>
        <v>4535514.62</v>
      </c>
      <c r="H28" s="81">
        <f t="shared" si="0"/>
        <v>99.890487958670519</v>
      </c>
    </row>
    <row r="29" spans="1:8" ht="57.6" customHeight="1" x14ac:dyDescent="0.3">
      <c r="A29" s="98"/>
      <c r="B29" s="27"/>
      <c r="C29" s="27"/>
      <c r="D29" s="28" t="s">
        <v>40</v>
      </c>
      <c r="E29" s="99" t="s">
        <v>39</v>
      </c>
      <c r="F29" s="30">
        <v>4540487</v>
      </c>
      <c r="G29" s="30">
        <v>4535514.62</v>
      </c>
      <c r="H29" s="100">
        <f t="shared" si="0"/>
        <v>99.890487958670519</v>
      </c>
    </row>
    <row r="30" spans="1:8" ht="31.95" customHeight="1" x14ac:dyDescent="0.3">
      <c r="A30" s="80"/>
      <c r="B30" s="21" t="s">
        <v>41</v>
      </c>
      <c r="C30" s="21"/>
      <c r="D30" s="101"/>
      <c r="E30" s="23" t="s">
        <v>42</v>
      </c>
      <c r="F30" s="97">
        <f>F31</f>
        <v>2052382</v>
      </c>
      <c r="G30" s="97">
        <f>G31</f>
        <v>2039104.67</v>
      </c>
      <c r="H30" s="81">
        <f t="shared" si="0"/>
        <v>99.353077058754167</v>
      </c>
    </row>
    <row r="31" spans="1:8" ht="49.2" customHeight="1" x14ac:dyDescent="0.3">
      <c r="A31" s="98"/>
      <c r="B31" s="27"/>
      <c r="C31" s="27"/>
      <c r="D31" s="28" t="s">
        <v>14</v>
      </c>
      <c r="E31" s="102" t="s">
        <v>15</v>
      </c>
      <c r="F31" s="30">
        <v>2052382</v>
      </c>
      <c r="G31" s="30">
        <v>2039104.67</v>
      </c>
      <c r="H31" s="100">
        <f t="shared" si="0"/>
        <v>99.353077058754167</v>
      </c>
    </row>
    <row r="32" spans="1:8" ht="15.6" x14ac:dyDescent="0.3">
      <c r="A32" s="80"/>
      <c r="B32" s="21" t="s">
        <v>43</v>
      </c>
      <c r="C32" s="21"/>
      <c r="D32" s="22"/>
      <c r="E32" s="23" t="s">
        <v>44</v>
      </c>
      <c r="F32" s="24">
        <f>F33</f>
        <v>120</v>
      </c>
      <c r="G32" s="24">
        <f>G33</f>
        <v>120</v>
      </c>
      <c r="H32" s="81">
        <f t="shared" si="0"/>
        <v>100</v>
      </c>
    </row>
    <row r="33" spans="1:8" ht="55.2" customHeight="1" x14ac:dyDescent="0.3">
      <c r="A33" s="98"/>
      <c r="B33" s="27"/>
      <c r="C33" s="27"/>
      <c r="D33" s="28" t="s">
        <v>14</v>
      </c>
      <c r="E33" s="29" t="s">
        <v>15</v>
      </c>
      <c r="F33" s="30">
        <v>120</v>
      </c>
      <c r="G33" s="30">
        <v>120</v>
      </c>
      <c r="H33" s="100">
        <f t="shared" si="0"/>
        <v>100</v>
      </c>
    </row>
    <row r="34" spans="1:8" x14ac:dyDescent="0.3">
      <c r="A34" s="103"/>
      <c r="B34" s="40" t="s">
        <v>45</v>
      </c>
      <c r="C34" s="104"/>
      <c r="D34" s="105"/>
      <c r="E34" s="106" t="s">
        <v>46</v>
      </c>
      <c r="F34" s="107">
        <f>F35</f>
        <v>200000</v>
      </c>
      <c r="G34" s="107">
        <f>G35</f>
        <v>185070</v>
      </c>
      <c r="H34" s="81">
        <f t="shared" si="0"/>
        <v>92.534999999999997</v>
      </c>
    </row>
    <row r="35" spans="1:8" ht="47.4" customHeight="1" x14ac:dyDescent="0.3">
      <c r="A35" s="98"/>
      <c r="B35" s="26"/>
      <c r="C35" s="26"/>
      <c r="D35" s="105" t="s">
        <v>14</v>
      </c>
      <c r="E35" s="29" t="s">
        <v>15</v>
      </c>
      <c r="F35" s="108">
        <v>200000</v>
      </c>
      <c r="G35" s="108">
        <v>185070</v>
      </c>
      <c r="H35" s="81">
        <f t="shared" si="0"/>
        <v>92.534999999999997</v>
      </c>
    </row>
    <row r="36" spans="1:8" ht="82.95" customHeight="1" x14ac:dyDescent="0.3">
      <c r="A36" s="103"/>
      <c r="B36" s="40" t="s">
        <v>47</v>
      </c>
      <c r="C36" s="109"/>
      <c r="D36" s="110"/>
      <c r="E36" s="111" t="s">
        <v>48</v>
      </c>
      <c r="F36" s="107">
        <f>F37</f>
        <v>33304</v>
      </c>
      <c r="G36" s="107">
        <f>G37</f>
        <v>28539.29</v>
      </c>
      <c r="H36" s="112">
        <f t="shared" si="0"/>
        <v>85.693280086476094</v>
      </c>
    </row>
    <row r="37" spans="1:8" ht="60" customHeight="1" x14ac:dyDescent="0.3">
      <c r="A37" s="98"/>
      <c r="B37" s="26"/>
      <c r="C37" s="26"/>
      <c r="D37" s="105" t="s">
        <v>14</v>
      </c>
      <c r="E37" s="113" t="s">
        <v>15</v>
      </c>
      <c r="F37" s="108">
        <v>33304</v>
      </c>
      <c r="G37" s="108">
        <v>28539.29</v>
      </c>
      <c r="H37" s="114">
        <v>99.07</v>
      </c>
    </row>
    <row r="38" spans="1:8" ht="22.2" customHeight="1" x14ac:dyDescent="0.3">
      <c r="A38" s="115" t="s">
        <v>49</v>
      </c>
      <c r="B38" s="116"/>
      <c r="C38" s="116"/>
      <c r="D38" s="116"/>
      <c r="E38" s="116"/>
      <c r="F38" s="117">
        <f>F27+F21+F16+F11+F8+F24</f>
        <v>7675774.1799999997</v>
      </c>
      <c r="G38" s="117">
        <f>G27+G24+G16+G11+G8+G21</f>
        <v>7629482.4900000002</v>
      </c>
      <c r="H38" s="118">
        <f t="shared" si="0"/>
        <v>99.396911778350429</v>
      </c>
    </row>
    <row r="39" spans="1:8" ht="22.2" customHeight="1" x14ac:dyDescent="0.3">
      <c r="A39" s="119"/>
      <c r="B39" s="119"/>
      <c r="C39" s="119"/>
      <c r="D39" s="119"/>
      <c r="E39" s="119"/>
      <c r="F39" s="120"/>
      <c r="G39" s="120"/>
      <c r="H39" s="121"/>
    </row>
    <row r="40" spans="1:8" ht="27.6" customHeight="1" x14ac:dyDescent="0.3">
      <c r="A40" s="122"/>
      <c r="B40" s="122"/>
      <c r="C40" s="122"/>
      <c r="D40" s="122"/>
      <c r="E40" s="10" t="s">
        <v>50</v>
      </c>
      <c r="F40" s="122"/>
      <c r="G40" s="123"/>
      <c r="H40" s="124"/>
    </row>
    <row r="41" spans="1:8" ht="36.6" customHeight="1" x14ac:dyDescent="0.3">
      <c r="A41" s="125" t="s">
        <v>3</v>
      </c>
      <c r="B41" s="126" t="s">
        <v>4</v>
      </c>
      <c r="C41" s="126"/>
      <c r="D41" s="127" t="s">
        <v>5</v>
      </c>
      <c r="E41" s="125" t="s">
        <v>6</v>
      </c>
      <c r="F41" s="125" t="s">
        <v>7</v>
      </c>
      <c r="G41" s="128" t="s">
        <v>8</v>
      </c>
      <c r="H41" s="129" t="s">
        <v>9</v>
      </c>
    </row>
    <row r="42" spans="1:8" x14ac:dyDescent="0.3">
      <c r="A42" s="130" t="s">
        <v>10</v>
      </c>
      <c r="B42" s="47"/>
      <c r="C42" s="47"/>
      <c r="D42" s="131"/>
      <c r="E42" s="132" t="s">
        <v>11</v>
      </c>
      <c r="F42" s="133">
        <f>F43</f>
        <v>684598.93</v>
      </c>
      <c r="G42" s="133">
        <f>G43</f>
        <v>684598.93</v>
      </c>
      <c r="H42" s="134">
        <f>G42/F42*100</f>
        <v>100</v>
      </c>
    </row>
    <row r="43" spans="1:8" ht="15.6" x14ac:dyDescent="0.3">
      <c r="A43" s="20"/>
      <c r="B43" s="21" t="s">
        <v>12</v>
      </c>
      <c r="C43" s="21"/>
      <c r="D43" s="101"/>
      <c r="E43" s="23" t="s">
        <v>13</v>
      </c>
      <c r="F43" s="24">
        <f>F45+F46+F44+F49+F50+F47+F48</f>
        <v>684598.93</v>
      </c>
      <c r="G43" s="24">
        <f>G45+G46+G44+G49+G50+G47+G48</f>
        <v>684598.93</v>
      </c>
      <c r="H43" s="25">
        <v>100</v>
      </c>
    </row>
    <row r="44" spans="1:8" ht="15" x14ac:dyDescent="0.3">
      <c r="A44" s="20"/>
      <c r="B44" s="135"/>
      <c r="C44" s="135"/>
      <c r="D44" s="136" t="s">
        <v>51</v>
      </c>
      <c r="E44" s="29" t="s">
        <v>52</v>
      </c>
      <c r="F44" s="137">
        <v>8000</v>
      </c>
      <c r="G44" s="137">
        <v>8000</v>
      </c>
      <c r="H44" s="138">
        <v>100</v>
      </c>
    </row>
    <row r="45" spans="1:8" x14ac:dyDescent="0.3">
      <c r="A45" s="26"/>
      <c r="B45" s="27"/>
      <c r="C45" s="27"/>
      <c r="D45" s="139" t="s">
        <v>53</v>
      </c>
      <c r="E45" s="29" t="s">
        <v>54</v>
      </c>
      <c r="F45" s="30">
        <v>1375.2</v>
      </c>
      <c r="G45" s="30">
        <v>1375.2</v>
      </c>
      <c r="H45" s="31">
        <f t="shared" ref="H45:H111" si="1">G45/F45*100</f>
        <v>100</v>
      </c>
    </row>
    <row r="46" spans="1:8" x14ac:dyDescent="0.3">
      <c r="A46" s="26"/>
      <c r="B46" s="27"/>
      <c r="C46" s="27"/>
      <c r="D46" s="139" t="s">
        <v>55</v>
      </c>
      <c r="E46" s="29" t="s">
        <v>56</v>
      </c>
      <c r="F46" s="30">
        <v>196</v>
      </c>
      <c r="G46" s="30">
        <v>196</v>
      </c>
      <c r="H46" s="31">
        <f t="shared" si="1"/>
        <v>100</v>
      </c>
    </row>
    <row r="47" spans="1:8" x14ac:dyDescent="0.3">
      <c r="A47" s="26"/>
      <c r="B47" s="26"/>
      <c r="C47" s="26"/>
      <c r="D47" s="139" t="s">
        <v>57</v>
      </c>
      <c r="E47" s="29" t="s">
        <v>58</v>
      </c>
      <c r="F47" s="30">
        <v>802</v>
      </c>
      <c r="G47" s="30">
        <v>802</v>
      </c>
      <c r="H47" s="31">
        <f t="shared" si="1"/>
        <v>100</v>
      </c>
    </row>
    <row r="48" spans="1:8" x14ac:dyDescent="0.3">
      <c r="A48" s="26"/>
      <c r="B48" s="26"/>
      <c r="C48" s="26"/>
      <c r="D48" s="139" t="s">
        <v>59</v>
      </c>
      <c r="E48" s="29" t="s">
        <v>60</v>
      </c>
      <c r="F48" s="30">
        <v>200</v>
      </c>
      <c r="G48" s="30">
        <v>200</v>
      </c>
      <c r="H48" s="31">
        <f t="shared" si="1"/>
        <v>100</v>
      </c>
    </row>
    <row r="49" spans="1:8" x14ac:dyDescent="0.3">
      <c r="A49" s="26"/>
      <c r="B49" s="27"/>
      <c r="C49" s="27"/>
      <c r="D49" s="139" t="s">
        <v>61</v>
      </c>
      <c r="E49" s="29" t="s">
        <v>62</v>
      </c>
      <c r="F49" s="30">
        <v>2850.31</v>
      </c>
      <c r="G49" s="30">
        <v>2850.31</v>
      </c>
      <c r="H49" s="31">
        <f t="shared" si="1"/>
        <v>100</v>
      </c>
    </row>
    <row r="50" spans="1:8" x14ac:dyDescent="0.3">
      <c r="A50" s="26"/>
      <c r="B50" s="27"/>
      <c r="C50" s="27"/>
      <c r="D50" s="139" t="s">
        <v>63</v>
      </c>
      <c r="E50" s="29" t="s">
        <v>64</v>
      </c>
      <c r="F50" s="30">
        <v>671175.42</v>
      </c>
      <c r="G50" s="30">
        <v>671175.42</v>
      </c>
      <c r="H50" s="31">
        <f t="shared" si="1"/>
        <v>100</v>
      </c>
    </row>
    <row r="51" spans="1:8" x14ac:dyDescent="0.3">
      <c r="A51" s="140" t="s">
        <v>16</v>
      </c>
      <c r="B51" s="141"/>
      <c r="C51" s="141"/>
      <c r="D51" s="142"/>
      <c r="E51" s="143" t="s">
        <v>17</v>
      </c>
      <c r="F51" s="144">
        <f>F52+F54</f>
        <v>73485.16</v>
      </c>
      <c r="G51" s="144">
        <f>G52+G54</f>
        <v>67985.16</v>
      </c>
      <c r="H51" s="145">
        <f t="shared" si="1"/>
        <v>92.515495645651441</v>
      </c>
    </row>
    <row r="52" spans="1:8" ht="15.6" x14ac:dyDescent="0.3">
      <c r="A52" s="146"/>
      <c r="B52" s="69" t="s">
        <v>18</v>
      </c>
      <c r="C52" s="69"/>
      <c r="D52" s="70"/>
      <c r="E52" s="41" t="s">
        <v>19</v>
      </c>
      <c r="F52" s="42">
        <f>F53</f>
        <v>50660.160000000003</v>
      </c>
      <c r="G52" s="42">
        <f>G53</f>
        <v>50660.160000000003</v>
      </c>
      <c r="H52" s="147">
        <f t="shared" si="1"/>
        <v>100</v>
      </c>
    </row>
    <row r="53" spans="1:8" x14ac:dyDescent="0.3">
      <c r="A53" s="39"/>
      <c r="B53" s="56"/>
      <c r="C53" s="56"/>
      <c r="D53" s="39" t="s">
        <v>51</v>
      </c>
      <c r="E53" s="148" t="s">
        <v>52</v>
      </c>
      <c r="F53" s="44">
        <v>50660.160000000003</v>
      </c>
      <c r="G53" s="44">
        <v>50660.160000000003</v>
      </c>
      <c r="H53" s="149">
        <f t="shared" si="1"/>
        <v>100</v>
      </c>
    </row>
    <row r="54" spans="1:8" x14ac:dyDescent="0.3">
      <c r="A54" s="39"/>
      <c r="B54" s="40" t="s">
        <v>20</v>
      </c>
      <c r="C54" s="39"/>
      <c r="D54" s="39"/>
      <c r="E54" s="41" t="s">
        <v>21</v>
      </c>
      <c r="F54" s="42">
        <f>SUM(F55:F59)</f>
        <v>22825</v>
      </c>
      <c r="G54" s="42">
        <f>SUM(G55:G59)</f>
        <v>17325</v>
      </c>
      <c r="H54" s="147">
        <f t="shared" si="1"/>
        <v>75.903614457831324</v>
      </c>
    </row>
    <row r="55" spans="1:8" x14ac:dyDescent="0.3">
      <c r="A55" s="39"/>
      <c r="B55" s="39"/>
      <c r="C55" s="39"/>
      <c r="D55" s="39" t="s">
        <v>65</v>
      </c>
      <c r="E55" s="148" t="s">
        <v>66</v>
      </c>
      <c r="F55" s="44">
        <v>10339</v>
      </c>
      <c r="G55" s="44">
        <v>10339</v>
      </c>
      <c r="H55" s="149">
        <f t="shared" si="1"/>
        <v>100</v>
      </c>
    </row>
    <row r="56" spans="1:8" ht="20.399999999999999" x14ac:dyDescent="0.3">
      <c r="A56" s="39"/>
      <c r="B56" s="39"/>
      <c r="C56" s="39"/>
      <c r="D56" s="39" t="s">
        <v>67</v>
      </c>
      <c r="E56" s="148" t="s">
        <v>68</v>
      </c>
      <c r="F56" s="44">
        <v>11500</v>
      </c>
      <c r="G56" s="44">
        <v>6000</v>
      </c>
      <c r="H56" s="149">
        <f t="shared" si="1"/>
        <v>52.173913043478258</v>
      </c>
    </row>
    <row r="57" spans="1:8" x14ac:dyDescent="0.3">
      <c r="A57" s="39"/>
      <c r="B57" s="39"/>
      <c r="C57" s="39"/>
      <c r="D57" s="39" t="s">
        <v>57</v>
      </c>
      <c r="E57" s="148" t="s">
        <v>58</v>
      </c>
      <c r="F57" s="44">
        <v>570</v>
      </c>
      <c r="G57" s="44">
        <v>570</v>
      </c>
      <c r="H57" s="149">
        <f t="shared" si="1"/>
        <v>100</v>
      </c>
    </row>
    <row r="58" spans="1:8" x14ac:dyDescent="0.3">
      <c r="A58" s="39"/>
      <c r="B58" s="39"/>
      <c r="C58" s="39"/>
      <c r="D58" s="39" t="s">
        <v>59</v>
      </c>
      <c r="E58" s="29" t="s">
        <v>60</v>
      </c>
      <c r="F58" s="44">
        <v>216</v>
      </c>
      <c r="G58" s="44">
        <v>216</v>
      </c>
      <c r="H58" s="149">
        <f t="shared" si="1"/>
        <v>100</v>
      </c>
    </row>
    <row r="59" spans="1:8" x14ac:dyDescent="0.3">
      <c r="A59" s="39"/>
      <c r="B59" s="39"/>
      <c r="C59" s="39"/>
      <c r="D59" s="39" t="s">
        <v>61</v>
      </c>
      <c r="E59" s="29" t="s">
        <v>62</v>
      </c>
      <c r="F59" s="44">
        <v>200</v>
      </c>
      <c r="G59" s="44">
        <v>200</v>
      </c>
      <c r="H59" s="149">
        <f t="shared" si="1"/>
        <v>100</v>
      </c>
    </row>
    <row r="60" spans="1:8" ht="26.4" customHeight="1" x14ac:dyDescent="0.3">
      <c r="A60" s="150" t="s">
        <v>22</v>
      </c>
      <c r="B60" s="77"/>
      <c r="C60" s="77"/>
      <c r="D60" s="151"/>
      <c r="E60" s="152" t="s">
        <v>23</v>
      </c>
      <c r="F60" s="153">
        <f>F61+F65</f>
        <v>40977</v>
      </c>
      <c r="G60" s="153">
        <f>G61+G65</f>
        <v>39927</v>
      </c>
      <c r="H60" s="154">
        <f t="shared" si="1"/>
        <v>97.437586939014565</v>
      </c>
    </row>
    <row r="61" spans="1:8" ht="22.95" customHeight="1" x14ac:dyDescent="0.3">
      <c r="A61" s="80"/>
      <c r="B61" s="32" t="s">
        <v>24</v>
      </c>
      <c r="C61" s="32"/>
      <c r="D61" s="155"/>
      <c r="E61" s="106" t="s">
        <v>25</v>
      </c>
      <c r="F61" s="156">
        <f>F62+F63+F64</f>
        <v>1115.9999999999998</v>
      </c>
      <c r="G61" s="156">
        <f>G62+G63+G64</f>
        <v>1115.9999999999998</v>
      </c>
      <c r="H61" s="112">
        <f t="shared" si="1"/>
        <v>100</v>
      </c>
    </row>
    <row r="62" spans="1:8" x14ac:dyDescent="0.3">
      <c r="A62" s="103"/>
      <c r="B62" s="56"/>
      <c r="C62" s="56"/>
      <c r="D62" s="39" t="s">
        <v>51</v>
      </c>
      <c r="E62" s="148" t="s">
        <v>52</v>
      </c>
      <c r="F62" s="44">
        <v>932.8</v>
      </c>
      <c r="G62" s="44">
        <v>932.8</v>
      </c>
      <c r="H62" s="149">
        <f t="shared" si="1"/>
        <v>100</v>
      </c>
    </row>
    <row r="63" spans="1:8" x14ac:dyDescent="0.3">
      <c r="A63" s="103"/>
      <c r="B63" s="56"/>
      <c r="C63" s="56"/>
      <c r="D63" s="39" t="s">
        <v>53</v>
      </c>
      <c r="E63" s="148" t="s">
        <v>54</v>
      </c>
      <c r="F63" s="44">
        <v>160.35</v>
      </c>
      <c r="G63" s="44">
        <v>160.35</v>
      </c>
      <c r="H63" s="149">
        <f t="shared" si="1"/>
        <v>100</v>
      </c>
    </row>
    <row r="64" spans="1:8" x14ac:dyDescent="0.3">
      <c r="A64" s="103"/>
      <c r="B64" s="56"/>
      <c r="C64" s="56"/>
      <c r="D64" s="39" t="s">
        <v>55</v>
      </c>
      <c r="E64" s="148" t="s">
        <v>56</v>
      </c>
      <c r="F64" s="44">
        <v>22.85</v>
      </c>
      <c r="G64" s="44">
        <v>22.85</v>
      </c>
      <c r="H64" s="149">
        <f t="shared" si="1"/>
        <v>100</v>
      </c>
    </row>
    <row r="65" spans="1:8" x14ac:dyDescent="0.3">
      <c r="A65" s="103"/>
      <c r="B65" s="40" t="s">
        <v>26</v>
      </c>
      <c r="C65" s="40"/>
      <c r="D65" s="157"/>
      <c r="E65" s="23" t="s">
        <v>27</v>
      </c>
      <c r="F65" s="24">
        <f>SUM(F66:F73)</f>
        <v>39861</v>
      </c>
      <c r="G65" s="24">
        <f>SUM(G66:G73)</f>
        <v>38811</v>
      </c>
      <c r="H65" s="147">
        <f t="shared" si="1"/>
        <v>97.36584631594792</v>
      </c>
    </row>
    <row r="66" spans="1:8" x14ac:dyDescent="0.3">
      <c r="A66" s="103"/>
      <c r="B66" s="39"/>
      <c r="C66" s="39"/>
      <c r="D66" s="39" t="s">
        <v>69</v>
      </c>
      <c r="E66" s="158" t="s">
        <v>70</v>
      </c>
      <c r="F66" s="44">
        <v>23300</v>
      </c>
      <c r="G66" s="44">
        <v>22250</v>
      </c>
      <c r="H66" s="149">
        <f t="shared" si="1"/>
        <v>95.493562231759654</v>
      </c>
    </row>
    <row r="67" spans="1:8" x14ac:dyDescent="0.3">
      <c r="A67" s="103"/>
      <c r="B67" s="39"/>
      <c r="C67" s="39"/>
      <c r="D67" s="39" t="s">
        <v>53</v>
      </c>
      <c r="E67" s="148" t="s">
        <v>54</v>
      </c>
      <c r="F67" s="44">
        <v>1608.73</v>
      </c>
      <c r="G67" s="44">
        <v>1608.73</v>
      </c>
      <c r="H67" s="149">
        <f t="shared" si="1"/>
        <v>100</v>
      </c>
    </row>
    <row r="68" spans="1:8" x14ac:dyDescent="0.3">
      <c r="A68" s="103"/>
      <c r="B68" s="39"/>
      <c r="C68" s="39"/>
      <c r="D68" s="39" t="s">
        <v>55</v>
      </c>
      <c r="E68" s="148" t="s">
        <v>56</v>
      </c>
      <c r="F68" s="44">
        <v>229.29</v>
      </c>
      <c r="G68" s="44">
        <v>229.29</v>
      </c>
      <c r="H68" s="149">
        <f t="shared" si="1"/>
        <v>100</v>
      </c>
    </row>
    <row r="69" spans="1:8" x14ac:dyDescent="0.3">
      <c r="A69" s="103"/>
      <c r="B69" s="39"/>
      <c r="C69" s="39"/>
      <c r="D69" s="39" t="s">
        <v>71</v>
      </c>
      <c r="E69" s="158" t="s">
        <v>72</v>
      </c>
      <c r="F69" s="44">
        <v>9358.65</v>
      </c>
      <c r="G69" s="44">
        <v>9358.65</v>
      </c>
      <c r="H69" s="149">
        <f t="shared" si="1"/>
        <v>100</v>
      </c>
    </row>
    <row r="70" spans="1:8" x14ac:dyDescent="0.3">
      <c r="A70" s="103"/>
      <c r="B70" s="39"/>
      <c r="C70" s="39"/>
      <c r="D70" s="39" t="s">
        <v>57</v>
      </c>
      <c r="E70" s="148" t="s">
        <v>58</v>
      </c>
      <c r="F70" s="44">
        <v>4047.66</v>
      </c>
      <c r="G70" s="44">
        <v>4047.66</v>
      </c>
      <c r="H70" s="149">
        <f t="shared" si="1"/>
        <v>100</v>
      </c>
    </row>
    <row r="71" spans="1:8" x14ac:dyDescent="0.3">
      <c r="A71" s="103"/>
      <c r="B71" s="39"/>
      <c r="C71" s="39"/>
      <c r="D71" s="39" t="s">
        <v>73</v>
      </c>
      <c r="E71" s="148" t="s">
        <v>74</v>
      </c>
      <c r="F71" s="44">
        <v>100.07</v>
      </c>
      <c r="G71" s="44">
        <v>100.07</v>
      </c>
      <c r="H71" s="149">
        <f t="shared" si="1"/>
        <v>100</v>
      </c>
    </row>
    <row r="72" spans="1:8" x14ac:dyDescent="0.3">
      <c r="A72" s="103"/>
      <c r="B72" s="39"/>
      <c r="C72" s="39"/>
      <c r="D72" s="39" t="s">
        <v>61</v>
      </c>
      <c r="E72" s="148" t="s">
        <v>62</v>
      </c>
      <c r="F72" s="44">
        <v>932.42</v>
      </c>
      <c r="G72" s="44">
        <v>932.42</v>
      </c>
      <c r="H72" s="149">
        <f t="shared" si="1"/>
        <v>100</v>
      </c>
    </row>
    <row r="73" spans="1:8" x14ac:dyDescent="0.3">
      <c r="A73" s="103"/>
      <c r="B73" s="39"/>
      <c r="C73" s="39"/>
      <c r="D73" s="36" t="s">
        <v>75</v>
      </c>
      <c r="E73" s="159" t="s">
        <v>76</v>
      </c>
      <c r="F73" s="44">
        <v>284.18</v>
      </c>
      <c r="G73" s="44">
        <v>284.18</v>
      </c>
      <c r="H73" s="149">
        <f t="shared" si="1"/>
        <v>100</v>
      </c>
    </row>
    <row r="74" spans="1:8" x14ac:dyDescent="0.3">
      <c r="A74" s="160" t="s">
        <v>28</v>
      </c>
      <c r="B74" s="63"/>
      <c r="C74" s="63"/>
      <c r="D74" s="161"/>
      <c r="E74" s="152" t="s">
        <v>29</v>
      </c>
      <c r="F74" s="153">
        <f>F75</f>
        <v>49175.049999999996</v>
      </c>
      <c r="G74" s="153">
        <f>G75</f>
        <v>47480.04</v>
      </c>
      <c r="H74" s="162">
        <f t="shared" si="1"/>
        <v>96.553109757895527</v>
      </c>
    </row>
    <row r="75" spans="1:8" ht="30.6" x14ac:dyDescent="0.3">
      <c r="A75" s="68"/>
      <c r="B75" s="69" t="s">
        <v>30</v>
      </c>
      <c r="C75" s="69"/>
      <c r="D75" s="70"/>
      <c r="E75" s="71" t="s">
        <v>31</v>
      </c>
      <c r="F75" s="24">
        <f>F76+F77</f>
        <v>49175.049999999996</v>
      </c>
      <c r="G75" s="24">
        <f>SUM(G76:G77)</f>
        <v>47480.04</v>
      </c>
      <c r="H75" s="149">
        <f t="shared" si="1"/>
        <v>96.553109757895527</v>
      </c>
    </row>
    <row r="76" spans="1:8" ht="15" x14ac:dyDescent="0.3">
      <c r="A76" s="73"/>
      <c r="B76" s="56"/>
      <c r="C76" s="56"/>
      <c r="D76" s="39" t="s">
        <v>57</v>
      </c>
      <c r="E76" s="57" t="s">
        <v>58</v>
      </c>
      <c r="F76" s="30">
        <v>486.85</v>
      </c>
      <c r="G76" s="30">
        <v>486.85</v>
      </c>
      <c r="H76" s="149">
        <f t="shared" si="1"/>
        <v>100</v>
      </c>
    </row>
    <row r="77" spans="1:8" ht="15" x14ac:dyDescent="0.3">
      <c r="A77" s="163"/>
      <c r="B77" s="56"/>
      <c r="C77" s="56"/>
      <c r="D77" s="39" t="s">
        <v>77</v>
      </c>
      <c r="E77" s="57" t="s">
        <v>78</v>
      </c>
      <c r="F77" s="30">
        <v>48688.2</v>
      </c>
      <c r="G77" s="30">
        <v>46993.19</v>
      </c>
      <c r="H77" s="149">
        <f t="shared" si="1"/>
        <v>96.518643120920473</v>
      </c>
    </row>
    <row r="78" spans="1:8" x14ac:dyDescent="0.3">
      <c r="A78" s="164" t="s">
        <v>32</v>
      </c>
      <c r="B78" s="165"/>
      <c r="C78" s="166"/>
      <c r="D78" s="167"/>
      <c r="E78" s="168" t="s">
        <v>33</v>
      </c>
      <c r="F78" s="169">
        <f>F79</f>
        <v>1245.0400000000002</v>
      </c>
      <c r="G78" s="169">
        <f>G79</f>
        <v>1142.78</v>
      </c>
      <c r="H78" s="170">
        <f t="shared" si="1"/>
        <v>91.786609265565744</v>
      </c>
    </row>
    <row r="79" spans="1:8" x14ac:dyDescent="0.3">
      <c r="A79" s="135"/>
      <c r="B79" s="171" t="s">
        <v>34</v>
      </c>
      <c r="C79" s="109"/>
      <c r="D79" s="172"/>
      <c r="E79" s="23" t="s">
        <v>79</v>
      </c>
      <c r="F79" s="24">
        <f>F80+F81</f>
        <v>1245.0400000000002</v>
      </c>
      <c r="G79" s="24">
        <f>G80+G81</f>
        <v>1142.78</v>
      </c>
      <c r="H79" s="25">
        <f t="shared" si="1"/>
        <v>91.786609265565744</v>
      </c>
    </row>
    <row r="80" spans="1:8" x14ac:dyDescent="0.3">
      <c r="A80" s="135"/>
      <c r="B80" s="173"/>
      <c r="C80" s="109"/>
      <c r="D80" s="174" t="s">
        <v>80</v>
      </c>
      <c r="E80" s="175" t="s">
        <v>79</v>
      </c>
      <c r="F80" s="137">
        <v>1220.1500000000001</v>
      </c>
      <c r="G80" s="137">
        <v>1120.3699999999999</v>
      </c>
      <c r="H80" s="31">
        <f t="shared" si="1"/>
        <v>91.822316928246522</v>
      </c>
    </row>
    <row r="81" spans="1:8" x14ac:dyDescent="0.3">
      <c r="A81" s="135"/>
      <c r="B81" s="59"/>
      <c r="C81" s="104"/>
      <c r="D81" s="176" t="s">
        <v>57</v>
      </c>
      <c r="E81" s="74" t="s">
        <v>58</v>
      </c>
      <c r="F81" s="38">
        <v>24.89</v>
      </c>
      <c r="G81" s="38">
        <v>22.41</v>
      </c>
      <c r="H81" s="177">
        <f t="shared" si="1"/>
        <v>90.03615910004018</v>
      </c>
    </row>
    <row r="82" spans="1:8" x14ac:dyDescent="0.3">
      <c r="A82" s="150" t="s">
        <v>36</v>
      </c>
      <c r="B82" s="77"/>
      <c r="C82" s="77"/>
      <c r="D82" s="178"/>
      <c r="E82" s="179" t="s">
        <v>37</v>
      </c>
      <c r="F82" s="153">
        <f>F83+F89+F102+F104+F111</f>
        <v>6826293.0000000009</v>
      </c>
      <c r="G82" s="153">
        <f>G83+G89+G102+G104+G111</f>
        <v>6788348.580000001</v>
      </c>
      <c r="H82" s="154">
        <f t="shared" si="1"/>
        <v>99.44414310959111</v>
      </c>
    </row>
    <row r="83" spans="1:8" ht="15.6" x14ac:dyDescent="0.3">
      <c r="A83" s="80"/>
      <c r="B83" s="94" t="s">
        <v>38</v>
      </c>
      <c r="C83" s="94"/>
      <c r="D83" s="180"/>
      <c r="E83" s="23" t="s">
        <v>81</v>
      </c>
      <c r="F83" s="24">
        <f>F84+F85+F86+F87+F88</f>
        <v>4540487.0000000009</v>
      </c>
      <c r="G83" s="24">
        <f>G84+G85+G86+G87+G88</f>
        <v>4535514.620000001</v>
      </c>
      <c r="H83" s="81">
        <f t="shared" si="1"/>
        <v>99.890487958670519</v>
      </c>
    </row>
    <row r="84" spans="1:8" x14ac:dyDescent="0.3">
      <c r="A84" s="98"/>
      <c r="B84" s="27"/>
      <c r="C84" s="27"/>
      <c r="D84" s="139" t="s">
        <v>80</v>
      </c>
      <c r="E84" s="29" t="s">
        <v>79</v>
      </c>
      <c r="F84" s="30">
        <v>4501892.8600000003</v>
      </c>
      <c r="G84" s="30">
        <v>4496920.4800000004</v>
      </c>
      <c r="H84" s="100">
        <f t="shared" si="1"/>
        <v>99.889549126231316</v>
      </c>
    </row>
    <row r="85" spans="1:8" x14ac:dyDescent="0.3">
      <c r="A85" s="98"/>
      <c r="B85" s="27"/>
      <c r="C85" s="27"/>
      <c r="D85" s="139" t="s">
        <v>51</v>
      </c>
      <c r="E85" s="29" t="s">
        <v>52</v>
      </c>
      <c r="F85" s="30">
        <v>29057.07</v>
      </c>
      <c r="G85" s="30">
        <v>29057.07</v>
      </c>
      <c r="H85" s="100">
        <f t="shared" si="1"/>
        <v>100</v>
      </c>
    </row>
    <row r="86" spans="1:8" x14ac:dyDescent="0.3">
      <c r="A86" s="98"/>
      <c r="B86" s="26"/>
      <c r="C86" s="26"/>
      <c r="D86" s="139" t="s">
        <v>82</v>
      </c>
      <c r="E86" s="29" t="s">
        <v>83</v>
      </c>
      <c r="F86" s="30">
        <v>3176.79</v>
      </c>
      <c r="G86" s="30">
        <v>3176.79</v>
      </c>
      <c r="H86" s="100">
        <f t="shared" si="1"/>
        <v>100</v>
      </c>
    </row>
    <row r="87" spans="1:8" x14ac:dyDescent="0.3">
      <c r="A87" s="98"/>
      <c r="B87" s="27"/>
      <c r="C87" s="27"/>
      <c r="D87" s="139" t="s">
        <v>53</v>
      </c>
      <c r="E87" s="29" t="s">
        <v>54</v>
      </c>
      <c r="F87" s="30">
        <v>5568.08</v>
      </c>
      <c r="G87" s="30">
        <v>5568.08</v>
      </c>
      <c r="H87" s="100">
        <f t="shared" si="1"/>
        <v>100</v>
      </c>
    </row>
    <row r="88" spans="1:8" x14ac:dyDescent="0.3">
      <c r="A88" s="98"/>
      <c r="B88" s="27"/>
      <c r="C88" s="27"/>
      <c r="D88" s="139" t="s">
        <v>55</v>
      </c>
      <c r="E88" s="148" t="s">
        <v>56</v>
      </c>
      <c r="F88" s="30">
        <v>792.2</v>
      </c>
      <c r="G88" s="30">
        <v>792.2</v>
      </c>
      <c r="H88" s="100">
        <f t="shared" si="1"/>
        <v>100</v>
      </c>
    </row>
    <row r="89" spans="1:8" ht="37.950000000000003" customHeight="1" x14ac:dyDescent="0.3">
      <c r="A89" s="80"/>
      <c r="B89" s="21" t="s">
        <v>41</v>
      </c>
      <c r="C89" s="21"/>
      <c r="D89" s="101"/>
      <c r="E89" s="23" t="s">
        <v>42</v>
      </c>
      <c r="F89" s="24">
        <f>SUM(F90:F101)</f>
        <v>2052382.0000000002</v>
      </c>
      <c r="G89" s="24">
        <f>SUM(G90:G101)</f>
        <v>2039104.6700000002</v>
      </c>
      <c r="H89" s="81">
        <f t="shared" si="1"/>
        <v>99.353077058754167</v>
      </c>
    </row>
    <row r="90" spans="1:8" x14ac:dyDescent="0.3">
      <c r="A90" s="98"/>
      <c r="B90" s="27"/>
      <c r="C90" s="27"/>
      <c r="D90" s="139" t="s">
        <v>80</v>
      </c>
      <c r="E90" s="29" t="s">
        <v>79</v>
      </c>
      <c r="F90" s="30">
        <v>1866707.93</v>
      </c>
      <c r="G90" s="30">
        <v>1855170.38</v>
      </c>
      <c r="H90" s="100">
        <f t="shared" si="1"/>
        <v>99.381930626929943</v>
      </c>
    </row>
    <row r="91" spans="1:8" x14ac:dyDescent="0.3">
      <c r="A91" s="98"/>
      <c r="B91" s="27"/>
      <c r="C91" s="27"/>
      <c r="D91" s="139" t="s">
        <v>51</v>
      </c>
      <c r="E91" s="29" t="s">
        <v>52</v>
      </c>
      <c r="F91" s="30">
        <v>29674.799999999999</v>
      </c>
      <c r="G91" s="30">
        <v>29674.799999999999</v>
      </c>
      <c r="H91" s="100">
        <f t="shared" si="1"/>
        <v>100</v>
      </c>
    </row>
    <row r="92" spans="1:8" x14ac:dyDescent="0.3">
      <c r="A92" s="98"/>
      <c r="B92" s="27"/>
      <c r="C92" s="27"/>
      <c r="D92" s="139" t="s">
        <v>82</v>
      </c>
      <c r="E92" s="29" t="s">
        <v>83</v>
      </c>
      <c r="F92" s="30">
        <v>3285.34</v>
      </c>
      <c r="G92" s="30">
        <v>3285.34</v>
      </c>
      <c r="H92" s="100">
        <f t="shared" si="1"/>
        <v>100</v>
      </c>
    </row>
    <row r="93" spans="1:8" x14ac:dyDescent="0.3">
      <c r="A93" s="98"/>
      <c r="B93" s="27"/>
      <c r="C93" s="27"/>
      <c r="D93" s="139" t="s">
        <v>53</v>
      </c>
      <c r="E93" s="29" t="s">
        <v>54</v>
      </c>
      <c r="F93" s="30">
        <v>132163.21</v>
      </c>
      <c r="G93" s="30">
        <v>130423.43</v>
      </c>
      <c r="H93" s="100">
        <f t="shared" si="1"/>
        <v>98.683612481869957</v>
      </c>
    </row>
    <row r="94" spans="1:8" x14ac:dyDescent="0.3">
      <c r="A94" s="98"/>
      <c r="B94" s="27"/>
      <c r="C94" s="27"/>
      <c r="D94" s="139" t="s">
        <v>55</v>
      </c>
      <c r="E94" s="29" t="s">
        <v>56</v>
      </c>
      <c r="F94" s="30">
        <v>711.62</v>
      </c>
      <c r="G94" s="30">
        <v>711.62</v>
      </c>
      <c r="H94" s="100">
        <f t="shared" si="1"/>
        <v>100</v>
      </c>
    </row>
    <row r="95" spans="1:8" x14ac:dyDescent="0.3">
      <c r="A95" s="98"/>
      <c r="B95" s="26"/>
      <c r="C95" s="26"/>
      <c r="D95" s="139" t="s">
        <v>71</v>
      </c>
      <c r="E95" s="158" t="s">
        <v>72</v>
      </c>
      <c r="F95" s="30">
        <v>2396.25</v>
      </c>
      <c r="G95" s="30">
        <v>2396.25</v>
      </c>
      <c r="H95" s="100">
        <f t="shared" si="1"/>
        <v>100</v>
      </c>
    </row>
    <row r="96" spans="1:8" x14ac:dyDescent="0.3">
      <c r="A96" s="98"/>
      <c r="B96" s="26"/>
      <c r="C96" s="26"/>
      <c r="D96" s="139" t="s">
        <v>57</v>
      </c>
      <c r="E96" s="57" t="s">
        <v>58</v>
      </c>
      <c r="F96" s="30">
        <v>1861.27</v>
      </c>
      <c r="G96" s="30">
        <v>1861.27</v>
      </c>
      <c r="H96" s="100">
        <f t="shared" si="1"/>
        <v>100</v>
      </c>
    </row>
    <row r="97" spans="1:8" x14ac:dyDescent="0.3">
      <c r="A97" s="98"/>
      <c r="B97" s="26"/>
      <c r="C97" s="26"/>
      <c r="D97" s="139" t="s">
        <v>59</v>
      </c>
      <c r="E97" s="29" t="s">
        <v>60</v>
      </c>
      <c r="F97" s="30">
        <v>310.55</v>
      </c>
      <c r="G97" s="30">
        <v>310.55</v>
      </c>
      <c r="H97" s="100">
        <f t="shared" si="1"/>
        <v>100</v>
      </c>
    </row>
    <row r="98" spans="1:8" x14ac:dyDescent="0.3">
      <c r="A98" s="98"/>
      <c r="B98" s="27"/>
      <c r="C98" s="27"/>
      <c r="D98" s="139" t="s">
        <v>61</v>
      </c>
      <c r="E98" s="29" t="s">
        <v>62</v>
      </c>
      <c r="F98" s="30">
        <v>12682.48</v>
      </c>
      <c r="G98" s="30">
        <v>12682.48</v>
      </c>
      <c r="H98" s="100">
        <f t="shared" si="1"/>
        <v>100</v>
      </c>
    </row>
    <row r="99" spans="1:8" x14ac:dyDescent="0.3">
      <c r="A99" s="98"/>
      <c r="B99" s="26"/>
      <c r="C99" s="26"/>
      <c r="D99" s="139" t="s">
        <v>84</v>
      </c>
      <c r="E99" s="29" t="s">
        <v>85</v>
      </c>
      <c r="F99" s="30">
        <v>813.79</v>
      </c>
      <c r="G99" s="30">
        <v>813.79</v>
      </c>
      <c r="H99" s="100">
        <f t="shared" si="1"/>
        <v>100</v>
      </c>
    </row>
    <row r="100" spans="1:8" x14ac:dyDescent="0.3">
      <c r="A100" s="98"/>
      <c r="B100" s="26"/>
      <c r="C100" s="26"/>
      <c r="D100" s="139" t="s">
        <v>86</v>
      </c>
      <c r="E100" s="29" t="s">
        <v>87</v>
      </c>
      <c r="F100" s="30">
        <v>1550.26</v>
      </c>
      <c r="G100" s="30">
        <v>1550.26</v>
      </c>
      <c r="H100" s="100">
        <f t="shared" si="1"/>
        <v>100</v>
      </c>
    </row>
    <row r="101" spans="1:8" ht="28.95" customHeight="1" x14ac:dyDescent="0.3">
      <c r="A101" s="98"/>
      <c r="B101" s="26"/>
      <c r="C101" s="26"/>
      <c r="D101" s="139" t="s">
        <v>88</v>
      </c>
      <c r="E101" s="29" t="s">
        <v>89</v>
      </c>
      <c r="F101" s="30">
        <v>224.5</v>
      </c>
      <c r="G101" s="30">
        <v>224.5</v>
      </c>
      <c r="H101" s="100">
        <f t="shared" si="1"/>
        <v>100</v>
      </c>
    </row>
    <row r="102" spans="1:8" ht="15.6" x14ac:dyDescent="0.3">
      <c r="A102" s="80"/>
      <c r="B102" s="21" t="s">
        <v>43</v>
      </c>
      <c r="C102" s="21"/>
      <c r="D102" s="101"/>
      <c r="E102" s="23" t="s">
        <v>44</v>
      </c>
      <c r="F102" s="24">
        <f>F103</f>
        <v>120</v>
      </c>
      <c r="G102" s="24">
        <f>G103</f>
        <v>120</v>
      </c>
      <c r="H102" s="81">
        <f t="shared" si="1"/>
        <v>100</v>
      </c>
    </row>
    <row r="103" spans="1:8" x14ac:dyDescent="0.3">
      <c r="A103" s="98"/>
      <c r="B103" s="27"/>
      <c r="C103" s="27"/>
      <c r="D103" s="139" t="s">
        <v>57</v>
      </c>
      <c r="E103" s="29" t="s">
        <v>58</v>
      </c>
      <c r="F103" s="30">
        <v>120</v>
      </c>
      <c r="G103" s="30">
        <v>120</v>
      </c>
      <c r="H103" s="100">
        <f t="shared" si="1"/>
        <v>100</v>
      </c>
    </row>
    <row r="104" spans="1:8" x14ac:dyDescent="0.3">
      <c r="A104" s="98"/>
      <c r="B104" s="135" t="s">
        <v>45</v>
      </c>
      <c r="C104" s="26"/>
      <c r="D104" s="176"/>
      <c r="E104" s="106" t="s">
        <v>46</v>
      </c>
      <c r="F104" s="107">
        <f>SUM(F105:F110)</f>
        <v>200000</v>
      </c>
      <c r="G104" s="107">
        <f>SUM(G105:G110)</f>
        <v>185070</v>
      </c>
      <c r="H104" s="81">
        <f t="shared" si="1"/>
        <v>92.534999999999997</v>
      </c>
    </row>
    <row r="105" spans="1:8" x14ac:dyDescent="0.3">
      <c r="A105" s="98"/>
      <c r="B105" s="26"/>
      <c r="C105" s="26"/>
      <c r="D105" s="176" t="s">
        <v>80</v>
      </c>
      <c r="E105" s="29" t="s">
        <v>79</v>
      </c>
      <c r="F105" s="108">
        <v>194030</v>
      </c>
      <c r="G105" s="108">
        <v>179100</v>
      </c>
      <c r="H105" s="81">
        <f t="shared" si="1"/>
        <v>92.305313611297223</v>
      </c>
    </row>
    <row r="106" spans="1:8" x14ac:dyDescent="0.3">
      <c r="A106" s="98"/>
      <c r="B106" s="26"/>
      <c r="C106" s="26"/>
      <c r="D106" s="176" t="s">
        <v>51</v>
      </c>
      <c r="E106" s="29" t="s">
        <v>52</v>
      </c>
      <c r="F106" s="108">
        <v>4000</v>
      </c>
      <c r="G106" s="108">
        <v>4000</v>
      </c>
      <c r="H106" s="81">
        <f t="shared" si="1"/>
        <v>100</v>
      </c>
    </row>
    <row r="107" spans="1:8" x14ac:dyDescent="0.3">
      <c r="A107" s="98"/>
      <c r="B107" s="26"/>
      <c r="C107" s="26"/>
      <c r="D107" s="176" t="s">
        <v>53</v>
      </c>
      <c r="E107" s="29" t="s">
        <v>83</v>
      </c>
      <c r="F107" s="108">
        <v>688.8</v>
      </c>
      <c r="G107" s="108">
        <v>688.8</v>
      </c>
      <c r="H107" s="81">
        <f t="shared" si="1"/>
        <v>100</v>
      </c>
    </row>
    <row r="108" spans="1:8" x14ac:dyDescent="0.3">
      <c r="A108" s="98"/>
      <c r="B108" s="26"/>
      <c r="C108" s="26"/>
      <c r="D108" s="176" t="s">
        <v>55</v>
      </c>
      <c r="E108" s="29" t="s">
        <v>56</v>
      </c>
      <c r="F108" s="108">
        <v>98</v>
      </c>
      <c r="G108" s="108">
        <v>98</v>
      </c>
      <c r="H108" s="81">
        <f t="shared" si="1"/>
        <v>100</v>
      </c>
    </row>
    <row r="109" spans="1:8" x14ac:dyDescent="0.3">
      <c r="A109" s="98"/>
      <c r="B109" s="26"/>
      <c r="C109" s="26"/>
      <c r="D109" s="176" t="s">
        <v>57</v>
      </c>
      <c r="E109" s="29" t="s">
        <v>58</v>
      </c>
      <c r="F109" s="108">
        <v>483.2</v>
      </c>
      <c r="G109" s="108">
        <v>483.2</v>
      </c>
      <c r="H109" s="112">
        <f t="shared" si="1"/>
        <v>100</v>
      </c>
    </row>
    <row r="110" spans="1:8" x14ac:dyDescent="0.3">
      <c r="A110" s="98"/>
      <c r="B110" s="26"/>
      <c r="C110" s="26"/>
      <c r="D110" s="176" t="s">
        <v>61</v>
      </c>
      <c r="E110" s="29" t="s">
        <v>62</v>
      </c>
      <c r="F110" s="108">
        <v>700</v>
      </c>
      <c r="G110" s="108">
        <v>700</v>
      </c>
      <c r="H110" s="112">
        <f t="shared" si="1"/>
        <v>100</v>
      </c>
    </row>
    <row r="111" spans="1:8" ht="84.6" customHeight="1" x14ac:dyDescent="0.3">
      <c r="A111" s="98"/>
      <c r="B111" s="181" t="s">
        <v>47</v>
      </c>
      <c r="C111" s="26"/>
      <c r="D111" s="176"/>
      <c r="E111" s="182" t="s">
        <v>48</v>
      </c>
      <c r="F111" s="107">
        <f>F112</f>
        <v>33304</v>
      </c>
      <c r="G111" s="107">
        <f>G112</f>
        <v>28539.29</v>
      </c>
      <c r="H111" s="112">
        <f t="shared" si="1"/>
        <v>85.693280086476094</v>
      </c>
    </row>
    <row r="112" spans="1:8" x14ac:dyDescent="0.3">
      <c r="A112" s="98"/>
      <c r="B112" s="26"/>
      <c r="C112" s="26"/>
      <c r="D112" s="176" t="s">
        <v>90</v>
      </c>
      <c r="E112" s="183" t="s">
        <v>91</v>
      </c>
      <c r="F112" s="108">
        <v>33304</v>
      </c>
      <c r="G112" s="108">
        <v>28539.29</v>
      </c>
      <c r="H112" s="114">
        <v>45.77</v>
      </c>
    </row>
    <row r="113" spans="1:8" ht="21.6" customHeight="1" x14ac:dyDescent="0.3">
      <c r="A113" s="184" t="s">
        <v>49</v>
      </c>
      <c r="B113" s="185"/>
      <c r="C113" s="185"/>
      <c r="D113" s="185"/>
      <c r="E113" s="185"/>
      <c r="F113" s="117">
        <f>F82+F78+F60+F51+F42+F74</f>
        <v>7675774.1800000006</v>
      </c>
      <c r="G113" s="117">
        <f>G82+G78+G60+G51+G42+G74</f>
        <v>7629482.4900000012</v>
      </c>
      <c r="H113" s="118">
        <f>G113/F113*100</f>
        <v>99.396911778350429</v>
      </c>
    </row>
  </sheetData>
  <mergeCells count="60">
    <mergeCell ref="B93:C93"/>
    <mergeCell ref="B94:C94"/>
    <mergeCell ref="B98:C98"/>
    <mergeCell ref="B102:C102"/>
    <mergeCell ref="B103:C103"/>
    <mergeCell ref="A113:E113"/>
    <mergeCell ref="B87:C87"/>
    <mergeCell ref="B88:C88"/>
    <mergeCell ref="B89:C89"/>
    <mergeCell ref="B90:C90"/>
    <mergeCell ref="B91:C91"/>
    <mergeCell ref="B92:C92"/>
    <mergeCell ref="B76:C76"/>
    <mergeCell ref="B77:C77"/>
    <mergeCell ref="B82:C82"/>
    <mergeCell ref="B83:C83"/>
    <mergeCell ref="B84:C84"/>
    <mergeCell ref="B85:C85"/>
    <mergeCell ref="B61:C61"/>
    <mergeCell ref="B62:C62"/>
    <mergeCell ref="B63:C63"/>
    <mergeCell ref="B64:C64"/>
    <mergeCell ref="B74:C74"/>
    <mergeCell ref="B75:C75"/>
    <mergeCell ref="B49:C49"/>
    <mergeCell ref="B50:C50"/>
    <mergeCell ref="B51:C51"/>
    <mergeCell ref="B52:C52"/>
    <mergeCell ref="B53:C53"/>
    <mergeCell ref="B60:C60"/>
    <mergeCell ref="A38:E38"/>
    <mergeCell ref="B41:C41"/>
    <mergeCell ref="B42:C42"/>
    <mergeCell ref="B43:C43"/>
    <mergeCell ref="B45:C45"/>
    <mergeCell ref="B46:C46"/>
    <mergeCell ref="B28:C28"/>
    <mergeCell ref="B29:C29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1:C11"/>
    <mergeCell ref="B12:C12"/>
    <mergeCell ref="B13:C13"/>
    <mergeCell ref="B16:C16"/>
    <mergeCell ref="B17:C17"/>
    <mergeCell ref="B18:C18"/>
    <mergeCell ref="A3:H3"/>
    <mergeCell ref="A5:H5"/>
    <mergeCell ref="B7:C7"/>
    <mergeCell ref="B8:C8"/>
    <mergeCell ref="B9:C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2021-05-14T12:13:52Z</dcterms:modified>
</cp:coreProperties>
</file>