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036" tabRatio="853" firstSheet="2" activeTab="2"/>
  </bookViews>
  <sheets>
    <sheet name="formuły" sheetId="1" state="hidden" r:id="rId1"/>
    <sheet name="techniczny" sheetId="2" state="hidden" r:id="rId2"/>
    <sheet name="Zał. 13" sheetId="3" r:id="rId3"/>
  </sheets>
  <definedNames>
    <definedName name="Excel_BuiltIn_Print_Area_11">#REF!</definedName>
    <definedName name="Excel_BuiltIn_Print_Area_1_1">#REF!</definedName>
    <definedName name="Excel_BuiltIn_Print_Area_1_11">#REF!</definedName>
    <definedName name="Excel_BuiltIn_Print_Area_1_1_1">#REF!</definedName>
    <definedName name="Excel_BuiltIn_Print_Area_12">#REF!</definedName>
    <definedName name="Excel_BuiltIn_Print_Area_13">#REF!</definedName>
    <definedName name="Excel_BuiltIn_Print_Area_14">#REF!</definedName>
    <definedName name="Excel_BulitIn_Print_Area_15">#REF!</definedName>
  </definedNames>
  <calcPr fullCalcOnLoad="1"/>
</workbook>
</file>

<file path=xl/sharedStrings.xml><?xml version="1.0" encoding="utf-8"?>
<sst xmlns="http://schemas.openxmlformats.org/spreadsheetml/2006/main" count="140" uniqueCount="118">
  <si>
    <t>Dział</t>
  </si>
  <si>
    <t>Rozdział</t>
  </si>
  <si>
    <t>§</t>
  </si>
  <si>
    <t>Wyszczególnienie</t>
  </si>
  <si>
    <t>Lp.</t>
  </si>
  <si>
    <t>% wykonania</t>
  </si>
  <si>
    <t>I</t>
  </si>
  <si>
    <t>a)</t>
  </si>
  <si>
    <t>b)</t>
  </si>
  <si>
    <t>c)</t>
  </si>
  <si>
    <t>d)</t>
  </si>
  <si>
    <t>II</t>
  </si>
  <si>
    <t>PL</t>
  </si>
  <si>
    <t>DW</t>
  </si>
  <si>
    <t>Dochody bieżące, w tym:</t>
  </si>
  <si>
    <t>Dochody majątkowe, w tym:</t>
  </si>
  <si>
    <t>kwartał:</t>
  </si>
  <si>
    <t>rok:</t>
  </si>
  <si>
    <t>31.03.</t>
  </si>
  <si>
    <t>30.06.</t>
  </si>
  <si>
    <t>31.12.</t>
  </si>
  <si>
    <t>z rokiem:</t>
  </si>
  <si>
    <t xml:space="preserve"> r.</t>
  </si>
  <si>
    <t>Wykonanie</t>
  </si>
  <si>
    <t>Dotacje na realizację zadań z zakresu administracji rządowej</t>
  </si>
  <si>
    <t>dochody bieżące:</t>
  </si>
  <si>
    <t>dochody majątkowe:</t>
  </si>
  <si>
    <t>Dotacje na realizację zadań realizowanych na mocy porozumień z organami administracji rządowej</t>
  </si>
  <si>
    <t>Dotacje na realizację zadań realizowanych w drodze umów i porozumień między j.s.t.</t>
  </si>
  <si>
    <t>Dotacje na realizację zadań finansowanych ze środków UE</t>
  </si>
  <si>
    <t xml:space="preserve">Plan </t>
  </si>
  <si>
    <t>Ogółem dochody, w tym:</t>
  </si>
  <si>
    <t>Załącznik nr …………</t>
  </si>
  <si>
    <t>par</t>
  </si>
  <si>
    <t>Par zawiera(202, 212, 222)</t>
  </si>
  <si>
    <t>31.01.</t>
  </si>
  <si>
    <t>28.02.</t>
  </si>
  <si>
    <t>30.04.</t>
  </si>
  <si>
    <t>31.05.</t>
  </si>
  <si>
    <t>31.07.</t>
  </si>
  <si>
    <t>31.08.</t>
  </si>
  <si>
    <t>30.09.</t>
  </si>
  <si>
    <t>31.10.</t>
  </si>
  <si>
    <t>30.11.</t>
  </si>
  <si>
    <t>Par zawiera(630, 661, 662, 663, 664)</t>
  </si>
  <si>
    <t>Jednostka:</t>
  </si>
  <si>
    <t xml:space="preserve">Wykonanie planu dochodów jednostki: </t>
  </si>
  <si>
    <t xml:space="preserve">Plan i wykonanie dochodów jednostki: </t>
  </si>
  <si>
    <t xml:space="preserve">Plan dochodów jednostki: </t>
  </si>
  <si>
    <t xml:space="preserve">Plan wydatków jednostki: </t>
  </si>
  <si>
    <t xml:space="preserve">Wykonanie planu wydatków jednostki: </t>
  </si>
  <si>
    <t xml:space="preserve"> na dzień </t>
  </si>
  <si>
    <t>Dotacje celowe ogółem, z tego:</t>
  </si>
  <si>
    <t>e)</t>
  </si>
  <si>
    <t>Pozostałe dotacje celowe</t>
  </si>
  <si>
    <t>Par zawiera(202, 212, 222, 632, 642, 652)</t>
  </si>
  <si>
    <t>Par zawiera(632, 642, 652)</t>
  </si>
  <si>
    <t>Par zawiera(200, 205, 620, 625)</t>
  </si>
  <si>
    <t>Par zawiera(200, 205)</t>
  </si>
  <si>
    <t>Par zawiera(620, 625)</t>
  </si>
  <si>
    <t xml:space="preserve">Wykonanie wydatków wg działów klasyfikacji budżetowej jednostki: </t>
  </si>
  <si>
    <t xml:space="preserve">Realizacja wydatków w ramach funduszu sołeckiego na koniec </t>
  </si>
  <si>
    <t>Przychody i koszty zakładów budżetowych na dzień</t>
  </si>
  <si>
    <t xml:space="preserve">Realizacja wydatków w ramach dotacji przekazanych z budżetu jednostki: </t>
  </si>
  <si>
    <t>Licznik:</t>
  </si>
  <si>
    <t xml:space="preserve">Wykonanie planu dochodów jednostek: -- wiele jednostek wg wyboru -- </t>
  </si>
  <si>
    <t xml:space="preserve">Wykonanie planu wydatków jednostek: -- wiele jednostek wg wyboru -- </t>
  </si>
  <si>
    <t xml:space="preserve">Plan i wykonanie dochodów jednostek: -- wiele jednostek wg wyboru -- </t>
  </si>
  <si>
    <t xml:space="preserve">Wykonanie wydatków wg działów klasyfikacji budżetowej jednostek: -- wiele jednostek wg wyboru -- </t>
  </si>
  <si>
    <t xml:space="preserve">Realizacja wydatków w ramach dotacji przekazanych z budżetu jednostek: --wiele jednostek wg wyboru -- </t>
  </si>
  <si>
    <t xml:space="preserve">wg źródeł </t>
  </si>
  <si>
    <t xml:space="preserve">z tytułu dotacji celowych </t>
  </si>
  <si>
    <t>Nazwa Zarządu</t>
  </si>
  <si>
    <t>Nazwa Rady</t>
  </si>
  <si>
    <t>jst_ConstID</t>
  </si>
  <si>
    <t>TERYT</t>
  </si>
  <si>
    <t>Do tytułów tabel</t>
  </si>
  <si>
    <t>jst_JednostkaNadrzedna_jst_ID</t>
  </si>
  <si>
    <t xml:space="preserve"> wg źródeł</t>
  </si>
  <si>
    <t xml:space="preserve"> wg działów klasyfikacji budżetowej</t>
  </si>
  <si>
    <t xml:space="preserve">Wykonanie dochodów budżetu </t>
  </si>
  <si>
    <t xml:space="preserve">Plan dochodów budżetu </t>
  </si>
  <si>
    <t xml:space="preserve">Wykonanie wydatków budżetu </t>
  </si>
  <si>
    <t xml:space="preserve">Plan wydatków budżetu </t>
  </si>
  <si>
    <t xml:space="preserve">Wykonanie wydatków </t>
  </si>
  <si>
    <t xml:space="preserve">Plan i wykonanie dochodów budżetu </t>
  </si>
  <si>
    <t xml:space="preserve">Plan i wykonanie dochodów z tytułu dotacji celowych </t>
  </si>
  <si>
    <t xml:space="preserve">Realizacja wydatków inwestycyjnych </t>
  </si>
  <si>
    <t xml:space="preserve">Realizacja wydatków w ramach dotacji przekazanych z budżetu </t>
  </si>
  <si>
    <t xml:space="preserve">Zmiany planu dochodów i wydatków w toku wykonywania budżetu dokonane w drodze uchwał                       </t>
  </si>
  <si>
    <t xml:space="preserve">Zmiany planu dochodów i wydatków w toku wykonywania budżetu dokonane w drodze zarządzeń                     </t>
  </si>
  <si>
    <t>Par zawiera(231, 232, 233, 271, 288, 630, 661, 662, 663, 664)</t>
  </si>
  <si>
    <t>Par zawiera(231, 232, 233, 271, 288)</t>
  </si>
  <si>
    <t>………………..</t>
  </si>
  <si>
    <t>Par zawiera(200, 201, 202, 203, 204, 205, 206, 211, 212, 213, 216, 221, 222, 223, 231, 232, 233, 238, 271, 273, 280, 287, 288, 620, 625, 626, 630, 631, 632, 633, 634, 641, 642, 643, 644, 645, 651, 652, 653, 656, 661, 662, 663, 664)</t>
  </si>
  <si>
    <t>Par zawiera(200, 201, 202, 203, 204, 205, 206, 211, 212, 213, 216, 221, 222, 223, 231, 232, 233, 238, 271, 273, 280, 287, 288)</t>
  </si>
  <si>
    <t>Par zawiera(620, 625, 626, 630, 631, 632, 633, 634, 641, 642, 643, 644, 645, 651, 652, 653, 656, 661, 662, 663, 664)</t>
  </si>
  <si>
    <t>Par zawiera(201, 206, 211, 216, 221, 631, 238, 634, 641, 644, 645, 651)</t>
  </si>
  <si>
    <t>Par zawiera(201, 206, 211, 216, 221, 238)</t>
  </si>
  <si>
    <t>Par zawiera(631, 634, 641, 644, 645, 651)</t>
  </si>
  <si>
    <t>0920</t>
  </si>
  <si>
    <t>0690</t>
  </si>
  <si>
    <t>1.</t>
  </si>
  <si>
    <t>2.</t>
  </si>
  <si>
    <t>Ogółem</t>
  </si>
  <si>
    <t xml:space="preserve"> Dochody                                  Plan</t>
  </si>
  <si>
    <t xml:space="preserve">Dochody               wykonanie </t>
  </si>
  <si>
    <t>Wydatki
Plan</t>
  </si>
  <si>
    <t>Wydatki                  wykonanie</t>
  </si>
  <si>
    <t>Poz.</t>
  </si>
  <si>
    <t>3.</t>
  </si>
  <si>
    <t>4.</t>
  </si>
  <si>
    <t>5.</t>
  </si>
  <si>
    <t>6.</t>
  </si>
  <si>
    <t>Sprawozdanie z wykonania budżetu Gminy Trzcińsko- Zdrój za 2021 rok – część tabelaryczna</t>
  </si>
  <si>
    <t>Realizacja dochodów i wydatków Budżetu Gminy Trzcińsko-Zdrój
związane z realizacją zadań z zakresu ochrony środowiska i gospodarki wodnej                                         za 2021 rok</t>
  </si>
  <si>
    <t>0940</t>
  </si>
  <si>
    <t>Załącznik Nr 13</t>
  </si>
</sst>
</file>

<file path=xl/styles.xml><?xml version="1.0" encoding="utf-8"?>
<styleSheet xmlns="http://schemas.openxmlformats.org/spreadsheetml/2006/main">
  <numFmts count="4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quot; zł&quot;;[Red]\-#,##0&quot; zł&quot;"/>
    <numFmt numFmtId="167" formatCode="#,##0&quot; zł&quot;"/>
    <numFmt numFmtId="168" formatCode="_-* #,##0.00&quot; zł&quot;_-;\-* #,##0.00&quot; zł&quot;_-;_-* \-??&quot; zł&quot;_-;_-@_-"/>
    <numFmt numFmtId="169" formatCode="#,##0.00&quot; zł&quot;"/>
    <numFmt numFmtId="170" formatCode="_-* #,##0&quot; zł&quot;_-;\-* #,##0&quot; zł&quot;_-;_-* &quot;- zł&quot;_-;_-@_-"/>
    <numFmt numFmtId="171" formatCode="_-* #,##0\ _z_ł_-;\-* #,##0\ _z_ł_-;_-* &quot;- &quot;_z_ł_-;_-@_-"/>
    <numFmt numFmtId="172" formatCode="#,##0_ ;\-#,##0\ "/>
    <numFmt numFmtId="173" formatCode="#,##0.00_ ;[Red]\-#,##0.00\ "/>
    <numFmt numFmtId="174" formatCode="#,##0.0&quot; zł&quot;;[Red]\-#,##0.0&quot; zł&quot;"/>
    <numFmt numFmtId="175" formatCode="_-* #,##0.0&quot; zł&quot;_-;\-* #,##0.0&quot; zł&quot;_-;_-* &quot;- zł&quot;_-;_-@_-"/>
    <numFmt numFmtId="176" formatCode="_-* #,##0.00&quot; zł&quot;_-;\-* #,##0.00&quot; zł&quot;_-;_-* &quot;- zł&quot;_-;_-@_-"/>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0.0"/>
    <numFmt numFmtId="182" formatCode="000"/>
    <numFmt numFmtId="183" formatCode="00000"/>
    <numFmt numFmtId="184" formatCode="0000"/>
    <numFmt numFmtId="185" formatCode="#,##0.0"/>
    <numFmt numFmtId="186" formatCode="[$-415]General"/>
    <numFmt numFmtId="187" formatCode="[$-415]0%"/>
    <numFmt numFmtId="188" formatCode="#,##0.00&quot; &quot;[$zł-415];[Red]&quot;-&quot;#,##0.00&quot; &quot;[$zł-415]"/>
    <numFmt numFmtId="189" formatCode="0.0%"/>
    <numFmt numFmtId="190" formatCode="hh&quot;:&quot;mm"/>
    <numFmt numFmtId="191" formatCode="[$-415]d\ mmmm\ yyyy"/>
    <numFmt numFmtId="192" formatCode="dd\.mm\.yyyy"/>
    <numFmt numFmtId="193" formatCode="_-* #,##0.00\ _z_ł_-;\-* #,##0.00\ _z_ł_-;_-* \-??\ _z_ł_-;_-@_-"/>
    <numFmt numFmtId="194" formatCode="#,##0.00_ ;\-#,##0.00\ "/>
    <numFmt numFmtId="195" formatCode="#,##0.00;[Red]#,##0.00"/>
  </numFmts>
  <fonts count="68">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CE"/>
      <family val="2"/>
    </font>
    <font>
      <b/>
      <i/>
      <sz val="16"/>
      <color indexed="8"/>
      <name val="Arial"/>
      <family val="2"/>
    </font>
    <font>
      <sz val="8"/>
      <color indexed="8"/>
      <name val="Arial"/>
      <family val="2"/>
    </font>
    <font>
      <sz val="11"/>
      <color indexed="8"/>
      <name val="Arial"/>
      <family val="2"/>
    </font>
    <font>
      <sz val="10"/>
      <color indexed="8"/>
      <name val="Arial1"/>
      <family val="0"/>
    </font>
    <font>
      <sz val="10"/>
      <color indexed="8"/>
      <name val="Arial CE"/>
      <family val="0"/>
    </font>
    <font>
      <sz val="10"/>
      <color indexed="8"/>
      <name val="Arial"/>
      <family val="2"/>
    </font>
    <font>
      <b/>
      <i/>
      <u val="single"/>
      <sz val="11"/>
      <color indexed="8"/>
      <name val="Arial"/>
      <family val="2"/>
    </font>
    <font>
      <sz val="11"/>
      <color indexed="8"/>
      <name val="Times New Roman"/>
      <family val="1"/>
    </font>
    <font>
      <i/>
      <sz val="11"/>
      <color indexed="8"/>
      <name val="Times New Roman"/>
      <family val="1"/>
    </font>
    <font>
      <sz val="14"/>
      <color indexed="8"/>
      <name val="Times New Roman"/>
      <family val="1"/>
    </font>
    <font>
      <sz val="14"/>
      <name val="Arial CE"/>
      <family val="2"/>
    </font>
    <font>
      <b/>
      <sz val="12"/>
      <name val="Arial CE"/>
      <family val="2"/>
    </font>
    <font>
      <b/>
      <i/>
      <sz val="16"/>
      <color indexed="8"/>
      <name val="Arial CE"/>
      <family val="2"/>
    </font>
    <font>
      <b/>
      <sz val="13"/>
      <color indexed="8"/>
      <name val="Arial CE"/>
      <family val="0"/>
    </font>
    <font>
      <b/>
      <sz val="12"/>
      <color indexed="8"/>
      <name val="Arial CE"/>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i/>
      <sz val="12"/>
      <name val="Arial CE"/>
      <family val="2"/>
    </font>
    <font>
      <sz val="11"/>
      <name val="Arial"/>
      <family val="2"/>
    </font>
    <font>
      <b/>
      <sz val="11"/>
      <name val="Arial"/>
      <family val="2"/>
    </font>
    <font>
      <i/>
      <u val="single"/>
      <sz val="12"/>
      <name val="Book Antiqua"/>
      <family val="1"/>
    </font>
    <font>
      <sz val="12"/>
      <name val="Arial CE"/>
      <family val="2"/>
    </font>
    <font>
      <u val="single"/>
      <sz val="7.5"/>
      <color indexed="12"/>
      <name val="Arial CE"/>
      <family val="2"/>
    </font>
    <font>
      <u val="single"/>
      <sz val="11"/>
      <color indexed="12"/>
      <name val="Calibri"/>
      <family val="2"/>
    </font>
    <font>
      <u val="single"/>
      <sz val="7.5"/>
      <color indexed="20"/>
      <name val="Arial CE"/>
      <family val="2"/>
    </font>
    <font>
      <sz val="9"/>
      <name val="Arial"/>
      <family val="2"/>
    </font>
    <font>
      <u val="single"/>
      <sz val="7.5"/>
      <color theme="10"/>
      <name val="Arial CE"/>
      <family val="2"/>
    </font>
    <font>
      <u val="single"/>
      <sz val="11"/>
      <color theme="10"/>
      <name val="Calibri"/>
      <family val="2"/>
    </font>
    <font>
      <sz val="11"/>
      <color theme="1"/>
      <name val="Calibri"/>
      <family val="2"/>
    </font>
    <font>
      <u val="single"/>
      <sz val="7.5"/>
      <color theme="11"/>
      <name val="Arial CE"/>
      <family val="2"/>
    </font>
  </fonts>
  <fills count="50">
    <fill>
      <patternFill/>
    </fill>
    <fill>
      <patternFill patternType="gray125"/>
    </fill>
    <fill>
      <patternFill patternType="solid">
        <fgColor indexed="9"/>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indexed="14"/>
        <bgColor indexed="64"/>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6"/>
        <bgColor indexed="64"/>
      </patternFill>
    </fill>
    <fill>
      <patternFill patternType="solid">
        <fgColor rgb="FFFFFF00"/>
        <bgColor indexed="64"/>
      </patternFill>
    </fill>
    <fill>
      <patternFill patternType="solid">
        <fgColor rgb="FFFFC00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9" tint="0.7999799847602844"/>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color indexed="8"/>
      </bottom>
    </border>
    <border>
      <left style="hair">
        <color indexed="8"/>
      </left>
      <right style="thin">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thin">
        <color indexed="8"/>
      </top>
      <bottom style="hair">
        <color indexed="8"/>
      </bottom>
    </border>
    <border>
      <left style="hair">
        <color indexed="8"/>
      </left>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color indexed="63"/>
      </left>
      <right style="hair">
        <color indexed="8"/>
      </right>
      <top style="hair">
        <color indexed="8"/>
      </top>
      <bottom style="hair">
        <color indexed="8"/>
      </bottom>
    </border>
    <border>
      <left style="hair">
        <color indexed="8"/>
      </left>
      <right style="thin">
        <color indexed="8"/>
      </right>
      <top style="hair">
        <color indexed="8"/>
      </top>
      <bottom style="thin">
        <color indexed="8"/>
      </bottom>
    </border>
    <border>
      <left style="thin"/>
      <right style="thin"/>
      <top style="thin"/>
      <bottom style="thin"/>
    </border>
    <border>
      <left style="thin"/>
      <right style="thin"/>
      <top style="thin"/>
      <bottom>
        <color indexed="63"/>
      </bottom>
    </border>
    <border>
      <left style="thin">
        <color indexed="8"/>
      </left>
      <right style="hair">
        <color indexed="8"/>
      </right>
      <top style="hair">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color indexed="8"/>
      </bottom>
    </border>
    <border>
      <left style="thin">
        <color indexed="8"/>
      </left>
      <right>
        <color indexed="63"/>
      </right>
      <top style="hair">
        <color indexed="8"/>
      </top>
      <bottom style="hair">
        <color indexed="8"/>
      </bottom>
    </border>
    <border>
      <left style="thin">
        <color indexed="8"/>
      </left>
      <right style="hair">
        <color indexed="8"/>
      </right>
      <top>
        <color indexed="63"/>
      </top>
      <bottom style="hair">
        <color indexed="8"/>
      </bottom>
    </border>
    <border>
      <left>
        <color indexed="63"/>
      </left>
      <right>
        <color indexed="63"/>
      </right>
      <top>
        <color indexed="63"/>
      </top>
      <bottom style="thin">
        <color indexed="8"/>
      </bottom>
    </border>
    <border>
      <left style="thin">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style="hair">
        <color indexed="8"/>
      </left>
      <right style="thin">
        <color indexed="8"/>
      </right>
      <top>
        <color indexed="63"/>
      </top>
      <bottom>
        <color indexed="63"/>
      </bottom>
    </border>
    <border>
      <left style="hair">
        <color indexed="8"/>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2"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39" fillId="14" borderId="0" applyNumberFormat="0" applyBorder="0" applyAlignment="0" applyProtection="0"/>
    <xf numFmtId="0" fontId="39" fillId="3" borderId="0" applyNumberFormat="0" applyBorder="0" applyAlignment="0" applyProtection="0"/>
    <xf numFmtId="0" fontId="39" fillId="15" borderId="0" applyNumberFormat="0" applyBorder="0" applyAlignment="0" applyProtection="0"/>
    <xf numFmtId="0" fontId="39" fillId="14" borderId="0" applyNumberFormat="0" applyBorder="0" applyAlignment="0" applyProtection="0"/>
    <xf numFmtId="0" fontId="39" fillId="16" borderId="0" applyNumberFormat="0" applyBorder="0" applyAlignment="0" applyProtection="0"/>
    <xf numFmtId="0" fontId="39" fillId="6"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3"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6" borderId="0" applyNumberFormat="0" applyBorder="0" applyAlignment="0" applyProtection="0"/>
    <xf numFmtId="0" fontId="40" fillId="21" borderId="0" applyNumberFormat="0" applyBorder="0" applyAlignment="0" applyProtection="0"/>
    <xf numFmtId="0" fontId="40" fillId="3"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21" borderId="0" applyNumberFormat="0" applyBorder="0" applyAlignment="0" applyProtection="0"/>
    <xf numFmtId="0" fontId="40" fillId="6"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3" fillId="18" borderId="0" applyNumberFormat="0" applyBorder="0" applyAlignment="0" applyProtection="0"/>
    <xf numFmtId="0" fontId="3" fillId="3"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23" borderId="0" applyNumberFormat="0" applyBorder="0" applyAlignment="0" applyProtection="0"/>
    <xf numFmtId="0" fontId="3" fillId="14" borderId="0" applyNumberFormat="0" applyBorder="0" applyAlignment="0" applyProtection="0"/>
    <xf numFmtId="0" fontId="3" fillId="24"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6"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1" borderId="0" applyNumberFormat="0" applyBorder="0" applyAlignment="0" applyProtection="0"/>
    <xf numFmtId="0" fontId="40" fillId="29" borderId="0" applyNumberFormat="0" applyBorder="0" applyAlignment="0" applyProtection="0"/>
    <xf numFmtId="0" fontId="3" fillId="30" borderId="0" applyNumberFormat="0" applyBorder="0" applyAlignment="0" applyProtection="0"/>
    <xf numFmtId="0" fontId="3" fillId="21" borderId="0" applyNumberFormat="0" applyBorder="0" applyAlignment="0" applyProtection="0"/>
    <xf numFmtId="0" fontId="3" fillId="31" borderId="0" applyNumberFormat="0" applyBorder="0" applyAlignment="0" applyProtection="0"/>
    <xf numFmtId="0" fontId="3" fillId="26" borderId="0" applyNumberFormat="0" applyBorder="0" applyAlignment="0" applyProtection="0"/>
    <xf numFmtId="0" fontId="3" fillId="32" borderId="0" applyNumberFormat="0" applyBorder="0" applyAlignment="0" applyProtection="0"/>
    <xf numFmtId="0" fontId="3" fillId="27" borderId="0" applyNumberFormat="0" applyBorder="0" applyAlignment="0" applyProtection="0"/>
    <xf numFmtId="0" fontId="3" fillId="23"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1" borderId="0" applyNumberFormat="0" applyBorder="0" applyAlignment="0" applyProtection="0"/>
    <xf numFmtId="0" fontId="3" fillId="33" borderId="0" applyNumberFormat="0" applyBorder="0" applyAlignment="0" applyProtection="0"/>
    <xf numFmtId="0" fontId="3" fillId="29" borderId="0" applyNumberFormat="0" applyBorder="0" applyAlignment="0" applyProtection="0"/>
    <xf numFmtId="0" fontId="41" fillId="8" borderId="0" applyNumberFormat="0" applyBorder="0" applyAlignment="0" applyProtection="0"/>
    <xf numFmtId="0" fontId="42" fillId="2" borderId="1" applyNumberFormat="0" applyAlignment="0" applyProtection="0"/>
    <xf numFmtId="0" fontId="43" fillId="34" borderId="2" applyNumberFormat="0" applyAlignment="0" applyProtection="0"/>
    <xf numFmtId="0" fontId="4" fillId="13" borderId="1" applyNumberFormat="0" applyAlignment="0" applyProtection="0"/>
    <xf numFmtId="0" fontId="4" fillId="6" borderId="1" applyNumberFormat="0" applyAlignment="0" applyProtection="0"/>
    <xf numFmtId="0" fontId="5" fillId="35" borderId="3" applyNumberFormat="0" applyAlignment="0" applyProtection="0"/>
    <xf numFmtId="0" fontId="5" fillId="36" borderId="3" applyNumberFormat="0" applyAlignment="0" applyProtection="0"/>
    <xf numFmtId="0" fontId="6" fillId="37" borderId="0" applyNumberFormat="0" applyBorder="0" applyAlignment="0" applyProtection="0"/>
    <xf numFmtId="0" fontId="6" fillId="10"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165" fontId="1" fillId="0" borderId="0" applyFont="0" applyFill="0" applyBorder="0" applyAlignment="0" applyProtection="0"/>
    <xf numFmtId="0" fontId="44" fillId="0" borderId="0" applyNumberFormat="0" applyFill="0" applyBorder="0" applyAlignment="0" applyProtection="0"/>
    <xf numFmtId="0" fontId="45" fillId="37" borderId="0" applyNumberFormat="0" applyBorder="0" applyAlignment="0" applyProtection="0"/>
    <xf numFmtId="0" fontId="20" fillId="0" borderId="0">
      <alignment horizontal="center"/>
      <protection/>
    </xf>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20" fillId="0" borderId="0">
      <alignment horizontal="center" textRotation="90"/>
      <protection/>
    </xf>
    <xf numFmtId="0" fontId="64" fillId="0" borderId="0" applyNumberFormat="0" applyFill="0" applyBorder="0" applyAlignment="0" applyProtection="0"/>
    <xf numFmtId="0" fontId="65" fillId="0" borderId="0" applyNumberFormat="0" applyFill="0" applyBorder="0" applyAlignment="0" applyProtection="0"/>
    <xf numFmtId="0" fontId="49" fillId="6" borderId="1" applyNumberFormat="0" applyAlignment="0" applyProtection="0"/>
    <xf numFmtId="0" fontId="7" fillId="0" borderId="7" applyNumberFormat="0" applyFill="0" applyAlignment="0" applyProtection="0"/>
    <xf numFmtId="0" fontId="7" fillId="0" borderId="7" applyNumberFormat="0" applyFill="0" applyAlignment="0" applyProtection="0"/>
    <xf numFmtId="0" fontId="8" fillId="38" borderId="2" applyNumberFormat="0" applyAlignment="0" applyProtection="0"/>
    <xf numFmtId="0" fontId="8" fillId="34" borderId="2" applyNumberFormat="0" applyAlignment="0" applyProtection="0"/>
    <xf numFmtId="0" fontId="50" fillId="0" borderId="7" applyNumberFormat="0" applyFill="0" applyAlignment="0" applyProtection="0"/>
    <xf numFmtId="0" fontId="9" fillId="0" borderId="8" applyNumberFormat="0" applyFill="0" applyAlignment="0" applyProtection="0"/>
    <xf numFmtId="0" fontId="35" fillId="0" borderId="4" applyNumberFormat="0" applyFill="0" applyAlignment="0" applyProtection="0"/>
    <xf numFmtId="0" fontId="10" fillId="0" borderId="5" applyNumberFormat="0" applyFill="0" applyAlignment="0" applyProtection="0"/>
    <xf numFmtId="0" fontId="36" fillId="0" borderId="5" applyNumberFormat="0" applyFill="0" applyAlignment="0" applyProtection="0"/>
    <xf numFmtId="0" fontId="11" fillId="0" borderId="9" applyNumberFormat="0" applyFill="0" applyAlignment="0" applyProtection="0"/>
    <xf numFmtId="0" fontId="37" fillId="0" borderId="6" applyNumberFormat="0" applyFill="0" applyAlignment="0" applyProtection="0"/>
    <xf numFmtId="0" fontId="11" fillId="0" borderId="0" applyNumberFormat="0" applyFill="0" applyBorder="0" applyAlignment="0" applyProtection="0"/>
    <xf numFmtId="0" fontId="37" fillId="0" borderId="0" applyNumberFormat="0" applyFill="0" applyBorder="0" applyAlignment="0" applyProtection="0"/>
    <xf numFmtId="0" fontId="51" fillId="15" borderId="0" applyNumberFormat="0" applyBorder="0" applyAlignment="0" applyProtection="0"/>
    <xf numFmtId="0" fontId="12" fillId="15" borderId="0" applyNumberFormat="0" applyBorder="0" applyAlignment="0" applyProtection="0"/>
    <xf numFmtId="0" fontId="12" fillId="39" borderId="0" applyNumberFormat="0" applyBorder="0" applyAlignment="0" applyProtection="0"/>
    <xf numFmtId="186" fontId="21" fillId="0" borderId="0">
      <alignment vertical="top"/>
      <protection/>
    </xf>
    <xf numFmtId="0" fontId="0" fillId="0" borderId="0">
      <alignment/>
      <protection/>
    </xf>
    <xf numFmtId="0" fontId="22" fillId="0" borderId="0">
      <alignment/>
      <protection/>
    </xf>
    <xf numFmtId="0" fontId="2" fillId="0" borderId="0">
      <alignment/>
      <protection/>
    </xf>
    <xf numFmtId="0" fontId="23" fillId="0" borderId="0">
      <alignment/>
      <protection/>
    </xf>
    <xf numFmtId="0" fontId="1" fillId="0" borderId="0">
      <alignment/>
      <protection/>
    </xf>
    <xf numFmtId="0" fontId="21" fillId="0" borderId="0">
      <alignment/>
      <protection/>
    </xf>
    <xf numFmtId="186" fontId="23" fillId="0" borderId="0">
      <alignment/>
      <protection/>
    </xf>
    <xf numFmtId="0" fontId="21" fillId="0" borderId="0" applyNumberFormat="0" applyFill="0" applyBorder="0" applyAlignment="0" applyProtection="0"/>
    <xf numFmtId="0" fontId="66" fillId="0" borderId="0">
      <alignment/>
      <protection/>
    </xf>
    <xf numFmtId="0" fontId="24" fillId="0" borderId="0">
      <alignment/>
      <protection/>
    </xf>
    <xf numFmtId="0" fontId="0" fillId="4" borderId="10" applyNumberFormat="0" applyFont="0" applyAlignment="0" applyProtection="0"/>
    <xf numFmtId="0" fontId="13" fillId="35" borderId="1" applyNumberFormat="0" applyAlignment="0" applyProtection="0"/>
    <xf numFmtId="0" fontId="13" fillId="36" borderId="1" applyNumberFormat="0" applyAlignment="0" applyProtection="0"/>
    <xf numFmtId="0" fontId="67" fillId="0" borderId="0" applyNumberFormat="0" applyFill="0" applyBorder="0" applyAlignment="0" applyProtection="0"/>
    <xf numFmtId="0" fontId="52" fillId="2" borderId="3" applyNumberFormat="0" applyAlignment="0" applyProtection="0"/>
    <xf numFmtId="9" fontId="0" fillId="0" borderId="0" applyFill="0" applyBorder="0" applyAlignment="0" applyProtection="0"/>
    <xf numFmtId="187" fontId="22" fillId="0" borderId="0">
      <alignment/>
      <protection/>
    </xf>
    <xf numFmtId="9" fontId="1" fillId="0" borderId="0" applyFont="0" applyFill="0" applyBorder="0" applyAlignment="0" applyProtection="0"/>
    <xf numFmtId="187" fontId="25" fillId="0" borderId="0">
      <alignment/>
      <protection/>
    </xf>
    <xf numFmtId="9" fontId="0" fillId="0" borderId="0" applyFill="0" applyBorder="0" applyAlignment="0" applyProtection="0"/>
    <xf numFmtId="9" fontId="24" fillId="0" borderId="0">
      <alignment/>
      <protection/>
    </xf>
    <xf numFmtId="9" fontId="66" fillId="0" borderId="0" applyFont="0" applyFill="0" applyBorder="0" applyAlignment="0" applyProtection="0"/>
    <xf numFmtId="0" fontId="26" fillId="0" borderId="0">
      <alignment/>
      <protection/>
    </xf>
    <xf numFmtId="188" fontId="26" fillId="0" borderId="0">
      <alignment/>
      <protection/>
    </xf>
    <xf numFmtId="0" fontId="14" fillId="0" borderId="11" applyNumberFormat="0" applyFill="0" applyAlignment="0" applyProtection="0"/>
    <xf numFmtId="0" fontId="14" fillId="0" borderId="12"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8" fillId="0" borderId="0" applyNumberFormat="0" applyFill="0" applyBorder="0" applyAlignment="0" applyProtection="0"/>
    <xf numFmtId="0" fontId="53" fillId="0" borderId="12" applyNumberFormat="0" applyFill="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0" fillId="40" borderId="10" applyNumberFormat="0" applyAlignment="0" applyProtection="0"/>
    <xf numFmtId="0" fontId="0" fillId="4" borderId="10" applyNumberFormat="0" applyFont="0" applyAlignment="0" applyProtection="0"/>
    <xf numFmtId="168" fontId="1" fillId="0" borderId="0" applyFill="0" applyBorder="0" applyAlignment="0" applyProtection="0"/>
    <xf numFmtId="42" fontId="1" fillId="0" borderId="0" applyFill="0" applyBorder="0" applyAlignment="0" applyProtection="0"/>
    <xf numFmtId="168" fontId="1" fillId="0" borderId="0" applyFill="0" applyBorder="0" applyAlignment="0" applyProtection="0"/>
    <xf numFmtId="44" fontId="0" fillId="0" borderId="0" applyFont="0" applyFill="0" applyBorder="0" applyAlignment="0" applyProtection="0"/>
    <xf numFmtId="0" fontId="54" fillId="0" borderId="0" applyNumberFormat="0" applyFill="0" applyBorder="0" applyAlignment="0" applyProtection="0"/>
    <xf numFmtId="0" fontId="18" fillId="41" borderId="0" applyNumberFormat="0" applyBorder="0" applyAlignment="0" applyProtection="0"/>
    <xf numFmtId="0" fontId="18" fillId="9" borderId="0" applyNumberFormat="0" applyBorder="0" applyAlignment="0" applyProtection="0"/>
  </cellStyleXfs>
  <cellXfs count="93">
    <xf numFmtId="0" fontId="0" fillId="0" borderId="0" xfId="0" applyAlignment="1">
      <alignment/>
    </xf>
    <xf numFmtId="0" fontId="27" fillId="0" borderId="0" xfId="130" applyFont="1" applyFill="1">
      <alignment/>
      <protection/>
    </xf>
    <xf numFmtId="0" fontId="27" fillId="0" borderId="0" xfId="130" applyFont="1" applyFill="1" applyAlignment="1">
      <alignment horizontal="right" wrapText="1"/>
      <protection/>
    </xf>
    <xf numFmtId="0" fontId="28" fillId="0" borderId="0" xfId="130" applyFont="1" applyFill="1">
      <alignment/>
      <protection/>
    </xf>
    <xf numFmtId="4" fontId="27" fillId="0" borderId="0" xfId="130" applyNumberFormat="1" applyFont="1" applyFill="1" applyAlignment="1">
      <alignment horizontal="right" wrapText="1"/>
      <protection/>
    </xf>
    <xf numFmtId="0" fontId="29" fillId="0" borderId="0" xfId="130" applyFont="1" applyFill="1" applyAlignment="1">
      <alignment horizontal="left"/>
      <protection/>
    </xf>
    <xf numFmtId="0" fontId="27" fillId="0" borderId="0" xfId="130" applyFont="1" applyFill="1" applyAlignment="1">
      <alignment horizontal="center"/>
      <protection/>
    </xf>
    <xf numFmtId="4" fontId="27" fillId="0" borderId="0" xfId="130" applyNumberFormat="1" applyFont="1" applyFill="1" applyAlignment="1">
      <alignment horizontal="center"/>
      <protection/>
    </xf>
    <xf numFmtId="0" fontId="30" fillId="0" borderId="0" xfId="0" applyFont="1" applyAlignment="1">
      <alignment vertical="center"/>
    </xf>
    <xf numFmtId="0" fontId="24" fillId="0" borderId="13" xfId="130" applyFont="1" applyFill="1" applyBorder="1" applyAlignment="1">
      <alignment horizontal="center" vertical="top" wrapText="1"/>
      <protection/>
    </xf>
    <xf numFmtId="0" fontId="24" fillId="0" borderId="14" xfId="130" applyFont="1" applyFill="1" applyBorder="1" applyAlignment="1">
      <alignment horizontal="center" vertical="top" wrapText="1"/>
      <protection/>
    </xf>
    <xf numFmtId="3" fontId="24" fillId="0" borderId="14" xfId="130" applyNumberFormat="1" applyFont="1" applyFill="1" applyBorder="1" applyAlignment="1">
      <alignment horizontal="center" vertical="top" wrapText="1"/>
      <protection/>
    </xf>
    <xf numFmtId="0" fontId="24" fillId="0" borderId="15" xfId="130" applyFont="1" applyFill="1" applyBorder="1" applyAlignment="1">
      <alignment horizontal="center" vertical="top" wrapText="1"/>
      <protection/>
    </xf>
    <xf numFmtId="0" fontId="33" fillId="0" borderId="16" xfId="130" applyFont="1" applyFill="1" applyBorder="1" applyAlignment="1">
      <alignment horizontal="center" vertical="center" wrapText="1"/>
      <protection/>
    </xf>
    <xf numFmtId="0" fontId="33" fillId="0" borderId="17" xfId="130" applyFont="1" applyFill="1" applyBorder="1" applyAlignment="1">
      <alignment horizontal="center" vertical="center" wrapText="1"/>
      <protection/>
    </xf>
    <xf numFmtId="0" fontId="0" fillId="42" borderId="0" xfId="0" applyFill="1" applyAlignment="1">
      <alignment/>
    </xf>
    <xf numFmtId="0" fontId="33" fillId="0" borderId="18" xfId="130" applyFont="1" applyFill="1" applyBorder="1" applyAlignment="1">
      <alignment horizontal="center" vertical="center" wrapText="1"/>
      <protection/>
    </xf>
    <xf numFmtId="0" fontId="0" fillId="43" borderId="0" xfId="0" applyFill="1" applyAlignment="1">
      <alignment/>
    </xf>
    <xf numFmtId="185" fontId="34" fillId="44" borderId="19" xfId="130" applyNumberFormat="1" applyFont="1" applyFill="1" applyBorder="1" applyAlignment="1">
      <alignment horizontal="right" vertical="center" wrapText="1"/>
      <protection/>
    </xf>
    <xf numFmtId="4" fontId="34" fillId="44" borderId="20" xfId="130" applyNumberFormat="1" applyFont="1" applyFill="1" applyBorder="1" applyAlignment="1">
      <alignment horizontal="right" vertical="center" wrapText="1"/>
      <protection/>
    </xf>
    <xf numFmtId="0" fontId="34" fillId="45" borderId="20" xfId="130" applyFont="1" applyFill="1" applyBorder="1" applyAlignment="1">
      <alignment horizontal="left" vertical="center" wrapText="1"/>
      <protection/>
    </xf>
    <xf numFmtId="0" fontId="34" fillId="45" borderId="21" xfId="130" applyFont="1" applyFill="1" applyBorder="1" applyAlignment="1">
      <alignment horizontal="left" vertical="center" wrapText="1"/>
      <protection/>
    </xf>
    <xf numFmtId="185" fontId="34" fillId="45" borderId="22" xfId="130" applyNumberFormat="1" applyFont="1" applyFill="1" applyBorder="1" applyAlignment="1">
      <alignment horizontal="right" vertical="center" wrapText="1"/>
      <protection/>
    </xf>
    <xf numFmtId="4" fontId="34" fillId="45" borderId="23" xfId="130" applyNumberFormat="1" applyFont="1" applyFill="1" applyBorder="1" applyAlignment="1">
      <alignment horizontal="right" vertical="center" wrapText="1"/>
      <protection/>
    </xf>
    <xf numFmtId="0" fontId="34" fillId="45" borderId="23" xfId="130" applyFont="1" applyFill="1" applyBorder="1" applyAlignment="1">
      <alignment horizontal="left" vertical="center" wrapText="1"/>
      <protection/>
    </xf>
    <xf numFmtId="0" fontId="34" fillId="45" borderId="24" xfId="130" applyFont="1" applyFill="1" applyBorder="1" applyAlignment="1">
      <alignment horizontal="left" vertical="center" wrapText="1"/>
      <protection/>
    </xf>
    <xf numFmtId="185" fontId="34" fillId="45" borderId="19" xfId="130" applyNumberFormat="1" applyFont="1" applyFill="1" applyBorder="1" applyAlignment="1">
      <alignment horizontal="right" vertical="center" wrapText="1"/>
      <protection/>
    </xf>
    <xf numFmtId="4" fontId="34" fillId="45" borderId="20" xfId="130" applyNumberFormat="1" applyFont="1" applyFill="1" applyBorder="1" applyAlignment="1">
      <alignment horizontal="right" vertical="center" wrapText="1"/>
      <protection/>
    </xf>
    <xf numFmtId="0" fontId="55" fillId="46" borderId="25" xfId="134" applyFont="1" applyFill="1" applyBorder="1" applyAlignment="1">
      <alignment horizontal="left" vertical="center" wrapText="1"/>
    </xf>
    <xf numFmtId="0" fontId="55" fillId="46" borderId="20" xfId="134" applyFont="1" applyFill="1" applyBorder="1" applyAlignment="1">
      <alignment horizontal="left" vertical="center" wrapText="1"/>
    </xf>
    <xf numFmtId="0" fontId="31" fillId="46" borderId="20" xfId="134" applyFont="1" applyFill="1" applyBorder="1" applyAlignment="1">
      <alignment horizontal="left" vertical="center" wrapText="1"/>
    </xf>
    <xf numFmtId="0" fontId="34" fillId="44" borderId="26" xfId="130" applyFont="1" applyFill="1" applyBorder="1" applyAlignment="1">
      <alignment horizontal="center" vertical="center" wrapText="1"/>
      <protection/>
    </xf>
    <xf numFmtId="0" fontId="19" fillId="46" borderId="20" xfId="134" applyFont="1" applyFill="1" applyBorder="1" applyAlignment="1">
      <alignment horizontal="left" vertical="center" wrapText="1"/>
    </xf>
    <xf numFmtId="0" fontId="0" fillId="0" borderId="20" xfId="0" applyFont="1" applyBorder="1" applyAlignment="1">
      <alignment/>
    </xf>
    <xf numFmtId="0" fontId="0" fillId="0" borderId="19" xfId="0" applyFont="1" applyBorder="1" applyAlignment="1">
      <alignment/>
    </xf>
    <xf numFmtId="0" fontId="0" fillId="0" borderId="25" xfId="0" applyFont="1" applyBorder="1" applyAlignment="1">
      <alignment/>
    </xf>
    <xf numFmtId="0" fontId="0" fillId="0" borderId="27" xfId="0" applyFont="1" applyBorder="1" applyAlignment="1">
      <alignment/>
    </xf>
    <xf numFmtId="0" fontId="19" fillId="46" borderId="25" xfId="134" applyFont="1" applyFill="1" applyBorder="1" applyAlignment="1">
      <alignment horizontal="left" vertical="center" wrapText="1"/>
    </xf>
    <xf numFmtId="4" fontId="34" fillId="0" borderId="20" xfId="130" applyNumberFormat="1" applyFont="1" applyFill="1" applyBorder="1" applyAlignment="1">
      <alignment horizontal="right" vertical="center" wrapText="1"/>
      <protection/>
    </xf>
    <xf numFmtId="185" fontId="34" fillId="0" borderId="19" xfId="130" applyNumberFormat="1" applyFont="1" applyFill="1" applyBorder="1" applyAlignment="1">
      <alignment horizontal="right" vertical="center" wrapText="1"/>
      <protection/>
    </xf>
    <xf numFmtId="0" fontId="0" fillId="0" borderId="0" xfId="0" applyAlignment="1">
      <alignment/>
    </xf>
    <xf numFmtId="0" fontId="0" fillId="0" borderId="0" xfId="0" applyFill="1" applyAlignment="1">
      <alignment/>
    </xf>
    <xf numFmtId="0" fontId="0" fillId="43" borderId="0" xfId="0" applyFill="1" applyAlignment="1">
      <alignment/>
    </xf>
    <xf numFmtId="0" fontId="0" fillId="43" borderId="0" xfId="0" applyNumberFormat="1" applyFill="1" applyAlignment="1">
      <alignment/>
    </xf>
    <xf numFmtId="0" fontId="56" fillId="0" borderId="0" xfId="0" applyFont="1" applyAlignment="1">
      <alignment horizontal="right"/>
    </xf>
    <xf numFmtId="0" fontId="56" fillId="0" borderId="28" xfId="0" applyFont="1" applyBorder="1" applyAlignment="1">
      <alignment horizontal="center"/>
    </xf>
    <xf numFmtId="0" fontId="56" fillId="0" borderId="28" xfId="0" applyFont="1" applyBorder="1" applyAlignment="1">
      <alignment horizontal="center" vertical="center"/>
    </xf>
    <xf numFmtId="49" fontId="56" fillId="0" borderId="28" xfId="0" applyNumberFormat="1" applyFont="1" applyBorder="1" applyAlignment="1">
      <alignment horizontal="center" vertical="center"/>
    </xf>
    <xf numFmtId="4" fontId="56" fillId="0" borderId="28" xfId="0" applyNumberFormat="1" applyFont="1" applyBorder="1" applyAlignment="1">
      <alignment horizontal="right" vertical="center"/>
    </xf>
    <xf numFmtId="4" fontId="56" fillId="0" borderId="28" xfId="0" applyNumberFormat="1" applyFont="1" applyBorder="1" applyAlignment="1">
      <alignment vertical="center"/>
    </xf>
    <xf numFmtId="4" fontId="56" fillId="0" borderId="28" xfId="0" applyNumberFormat="1" applyFont="1" applyBorder="1" applyAlignment="1">
      <alignment/>
    </xf>
    <xf numFmtId="0" fontId="56" fillId="0" borderId="28" xfId="0" applyFont="1" applyBorder="1" applyAlignment="1">
      <alignment vertical="center"/>
    </xf>
    <xf numFmtId="0" fontId="56" fillId="0" borderId="28" xfId="0" applyFont="1" applyBorder="1" applyAlignment="1">
      <alignment/>
    </xf>
    <xf numFmtId="4" fontId="57" fillId="47" borderId="28" xfId="0" applyNumberFormat="1" applyFont="1" applyFill="1" applyBorder="1" applyAlignment="1">
      <alignment horizontal="right" vertical="center"/>
    </xf>
    <xf numFmtId="0" fontId="57" fillId="47" borderId="28" xfId="0" applyFont="1" applyFill="1" applyBorder="1" applyAlignment="1">
      <alignment vertical="center"/>
    </xf>
    <xf numFmtId="0" fontId="57" fillId="48" borderId="28" xfId="0" applyFont="1" applyFill="1" applyBorder="1" applyAlignment="1">
      <alignment horizontal="center" vertical="center"/>
    </xf>
    <xf numFmtId="0" fontId="57" fillId="48" borderId="29" xfId="0" applyFont="1" applyFill="1" applyBorder="1" applyAlignment="1">
      <alignment horizontal="center" vertical="center" wrapText="1"/>
    </xf>
    <xf numFmtId="0" fontId="57" fillId="48" borderId="28" xfId="0" applyFont="1" applyFill="1" applyBorder="1" applyAlignment="1">
      <alignment horizontal="center" vertical="center" wrapText="1"/>
    </xf>
    <xf numFmtId="0" fontId="31" fillId="46" borderId="30" xfId="134" applyFont="1" applyFill="1" applyBorder="1" applyAlignment="1">
      <alignment horizontal="center" vertical="center"/>
    </xf>
    <xf numFmtId="0" fontId="31" fillId="46" borderId="31" xfId="134" applyFont="1" applyFill="1" applyBorder="1" applyAlignment="1">
      <alignment horizontal="center" vertical="center"/>
    </xf>
    <xf numFmtId="0" fontId="31" fillId="46" borderId="32" xfId="134" applyFont="1" applyFill="1" applyBorder="1" applyAlignment="1">
      <alignment horizontal="center" vertical="center"/>
    </xf>
    <xf numFmtId="0" fontId="34" fillId="0" borderId="33" xfId="130" applyFont="1" applyFill="1" applyBorder="1" applyAlignment="1">
      <alignment horizontal="left" vertical="center" wrapText="1"/>
      <protection/>
    </xf>
    <xf numFmtId="0" fontId="34" fillId="0" borderId="26" xfId="130" applyFont="1" applyFill="1" applyBorder="1" applyAlignment="1">
      <alignment horizontal="left" vertical="center" wrapText="1"/>
      <protection/>
    </xf>
    <xf numFmtId="0" fontId="55" fillId="46" borderId="33" xfId="134" applyFont="1" applyFill="1" applyBorder="1" applyAlignment="1">
      <alignment horizontal="left" vertical="center" wrapText="1"/>
    </xf>
    <xf numFmtId="0" fontId="55" fillId="46" borderId="26" xfId="134" applyFont="1" applyFill="1" applyBorder="1" applyAlignment="1">
      <alignment horizontal="left" vertical="center" wrapText="1"/>
    </xf>
    <xf numFmtId="0" fontId="31" fillId="46" borderId="34" xfId="134" applyFont="1" applyFill="1" applyBorder="1" applyAlignment="1">
      <alignment horizontal="center" vertical="center"/>
    </xf>
    <xf numFmtId="0" fontId="34" fillId="44" borderId="33" xfId="130" applyFont="1" applyFill="1" applyBorder="1" applyAlignment="1">
      <alignment horizontal="center" vertical="center" wrapText="1"/>
      <protection/>
    </xf>
    <xf numFmtId="0" fontId="34" fillId="44" borderId="26" xfId="130" applyFont="1" applyFill="1" applyBorder="1" applyAlignment="1">
      <alignment horizontal="center" vertical="center" wrapText="1"/>
      <protection/>
    </xf>
    <xf numFmtId="0" fontId="32" fillId="0" borderId="35" xfId="136" applyFont="1" applyFill="1" applyBorder="1" applyAlignment="1">
      <alignment horizontal="center" vertical="center" wrapText="1"/>
      <protection/>
    </xf>
    <xf numFmtId="0" fontId="33" fillId="0" borderId="36" xfId="130" applyFont="1" applyFill="1" applyBorder="1" applyAlignment="1">
      <alignment horizontal="center" vertical="center" wrapText="1"/>
      <protection/>
    </xf>
    <xf numFmtId="0" fontId="33" fillId="0" borderId="31" xfId="130" applyFont="1" applyFill="1" applyBorder="1" applyAlignment="1">
      <alignment horizontal="center" vertical="center" wrapText="1"/>
      <protection/>
    </xf>
    <xf numFmtId="0" fontId="33" fillId="0" borderId="32" xfId="130" applyFont="1" applyFill="1" applyBorder="1" applyAlignment="1">
      <alignment horizontal="center" vertical="center" wrapText="1"/>
      <protection/>
    </xf>
    <xf numFmtId="0" fontId="33" fillId="0" borderId="16" xfId="130" applyFont="1" applyFill="1" applyBorder="1" applyAlignment="1">
      <alignment horizontal="center" vertical="center" wrapText="1"/>
      <protection/>
    </xf>
    <xf numFmtId="0" fontId="33" fillId="0" borderId="17" xfId="130" applyFont="1" applyFill="1" applyBorder="1" applyAlignment="1">
      <alignment horizontal="center" vertical="center" wrapText="1"/>
      <protection/>
    </xf>
    <xf numFmtId="0" fontId="33" fillId="0" borderId="18" xfId="130" applyFont="1" applyFill="1" applyBorder="1" applyAlignment="1">
      <alignment horizontal="center" vertical="center" wrapText="1"/>
      <protection/>
    </xf>
    <xf numFmtId="190" fontId="33" fillId="0" borderId="16" xfId="130" applyNumberFormat="1" applyFont="1" applyFill="1" applyBorder="1" applyAlignment="1">
      <alignment horizontal="center" vertical="center" wrapText="1"/>
      <protection/>
    </xf>
    <xf numFmtId="190" fontId="33" fillId="0" borderId="17" xfId="130" applyNumberFormat="1" applyFont="1" applyFill="1" applyBorder="1" applyAlignment="1">
      <alignment horizontal="center" vertical="center" wrapText="1"/>
      <protection/>
    </xf>
    <xf numFmtId="190" fontId="33" fillId="0" borderId="18" xfId="130" applyNumberFormat="1" applyFont="1" applyFill="1" applyBorder="1" applyAlignment="1">
      <alignment horizontal="center" vertical="center" wrapText="1"/>
      <protection/>
    </xf>
    <xf numFmtId="4" fontId="33" fillId="0" borderId="16" xfId="130" applyNumberFormat="1" applyFont="1" applyFill="1" applyBorder="1" applyAlignment="1">
      <alignment horizontal="center" vertical="center" wrapText="1"/>
      <protection/>
    </xf>
    <xf numFmtId="4" fontId="33" fillId="0" borderId="17" xfId="130" applyNumberFormat="1" applyFont="1" applyFill="1" applyBorder="1" applyAlignment="1">
      <alignment horizontal="center" vertical="center" wrapText="1"/>
      <protection/>
    </xf>
    <xf numFmtId="4" fontId="33" fillId="0" borderId="18" xfId="130" applyNumberFormat="1" applyFont="1" applyFill="1" applyBorder="1" applyAlignment="1">
      <alignment horizontal="center" vertical="center" wrapText="1"/>
      <protection/>
    </xf>
    <xf numFmtId="190" fontId="33" fillId="0" borderId="37" xfId="130" applyNumberFormat="1" applyFont="1" applyFill="1" applyBorder="1" applyAlignment="1">
      <alignment horizontal="center" vertical="center" wrapText="1"/>
      <protection/>
    </xf>
    <xf numFmtId="190" fontId="33" fillId="0" borderId="38" xfId="130" applyNumberFormat="1" applyFont="1" applyFill="1" applyBorder="1" applyAlignment="1">
      <alignment horizontal="center" vertical="center" wrapText="1"/>
      <protection/>
    </xf>
    <xf numFmtId="190" fontId="33" fillId="0" borderId="39" xfId="130" applyNumberFormat="1" applyFont="1" applyFill="1" applyBorder="1" applyAlignment="1">
      <alignment horizontal="center" vertical="center" wrapText="1"/>
      <protection/>
    </xf>
    <xf numFmtId="0" fontId="58" fillId="0" borderId="0" xfId="0" applyFont="1" applyAlignment="1">
      <alignment horizontal="center"/>
    </xf>
    <xf numFmtId="0" fontId="59" fillId="0" borderId="0" xfId="0" applyFont="1" applyAlignment="1">
      <alignment horizontal="center"/>
    </xf>
    <xf numFmtId="0" fontId="56" fillId="0" borderId="0" xfId="0" applyFont="1" applyAlignment="1">
      <alignment horizontal="right"/>
    </xf>
    <xf numFmtId="0" fontId="31" fillId="0" borderId="0" xfId="0" applyFont="1" applyAlignment="1">
      <alignment horizontal="center" vertical="center" wrapText="1"/>
    </xf>
    <xf numFmtId="0" fontId="57" fillId="47" borderId="40" xfId="0" applyFont="1" applyFill="1" applyBorder="1" applyAlignment="1">
      <alignment horizontal="center" vertical="center"/>
    </xf>
    <xf numFmtId="0" fontId="57" fillId="47" borderId="41" xfId="0" applyFont="1" applyFill="1" applyBorder="1" applyAlignment="1">
      <alignment horizontal="center" vertical="center"/>
    </xf>
    <xf numFmtId="0" fontId="57" fillId="47" borderId="42" xfId="0" applyFont="1" applyFill="1" applyBorder="1" applyAlignment="1">
      <alignment horizontal="center" vertical="center"/>
    </xf>
    <xf numFmtId="0" fontId="63" fillId="49" borderId="28" xfId="0" applyFont="1" applyFill="1" applyBorder="1" applyAlignment="1">
      <alignment horizontal="center"/>
    </xf>
    <xf numFmtId="0" fontId="63" fillId="49" borderId="28" xfId="0" applyFont="1" applyFill="1" applyBorder="1" applyAlignment="1">
      <alignment horizontal="center" vertical="center"/>
    </xf>
  </cellXfs>
  <cellStyles count="156">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1 2" xfId="22"/>
    <cellStyle name="20% — akcent 2" xfId="23"/>
    <cellStyle name="20% - akcent 2 2" xfId="24"/>
    <cellStyle name="20% — akcent 3" xfId="25"/>
    <cellStyle name="20% - akcent 3 2" xfId="26"/>
    <cellStyle name="20% — akcent 4" xfId="27"/>
    <cellStyle name="20% - akcent 4 2" xfId="28"/>
    <cellStyle name="20% — akcent 5" xfId="29"/>
    <cellStyle name="20% - akcent 5 2" xfId="30"/>
    <cellStyle name="20% — akcent 6" xfId="31"/>
    <cellStyle name="20% - akcent 6 2" xfId="32"/>
    <cellStyle name="40% - Accent1" xfId="33"/>
    <cellStyle name="40% - Accent2" xfId="34"/>
    <cellStyle name="40% - Accent3" xfId="35"/>
    <cellStyle name="40% - Accent4" xfId="36"/>
    <cellStyle name="40% - Accent5" xfId="37"/>
    <cellStyle name="40% - Accent6" xfId="38"/>
    <cellStyle name="40% — akcent 1" xfId="39"/>
    <cellStyle name="40% - akcent 1 2" xfId="40"/>
    <cellStyle name="40% — akcent 2" xfId="41"/>
    <cellStyle name="40% - akcent 2 2" xfId="42"/>
    <cellStyle name="40% — akcent 3" xfId="43"/>
    <cellStyle name="40% - akcent 3 2" xfId="44"/>
    <cellStyle name="40% — akcent 4" xfId="45"/>
    <cellStyle name="40% - akcent 4 2" xfId="46"/>
    <cellStyle name="40% — akcent 5" xfId="47"/>
    <cellStyle name="40% - akcent 5 2" xfId="48"/>
    <cellStyle name="40% — akcent 6" xfId="49"/>
    <cellStyle name="40% - akcent 6 2" xfId="50"/>
    <cellStyle name="60% - Accent1" xfId="51"/>
    <cellStyle name="60% - Accent2" xfId="52"/>
    <cellStyle name="60% - Accent3" xfId="53"/>
    <cellStyle name="60% - Accent4" xfId="54"/>
    <cellStyle name="60% - Accent5" xfId="55"/>
    <cellStyle name="60% - Accent6" xfId="56"/>
    <cellStyle name="60% — akcent 1" xfId="57"/>
    <cellStyle name="60% - akcent 1 2" xfId="58"/>
    <cellStyle name="60% — akcent 2" xfId="59"/>
    <cellStyle name="60% - akcent 2 2" xfId="60"/>
    <cellStyle name="60% — akcent 3" xfId="61"/>
    <cellStyle name="60% - akcent 3 2" xfId="62"/>
    <cellStyle name="60% — akcent 4" xfId="63"/>
    <cellStyle name="60% - akcent 4 2" xfId="64"/>
    <cellStyle name="60% — akcent 5" xfId="65"/>
    <cellStyle name="60% - akcent 5 2" xfId="66"/>
    <cellStyle name="60% — akcent 6" xfId="67"/>
    <cellStyle name="60% - akcent 6 2" xfId="68"/>
    <cellStyle name="Accent1" xfId="69"/>
    <cellStyle name="Accent2" xfId="70"/>
    <cellStyle name="Accent3" xfId="71"/>
    <cellStyle name="Accent4" xfId="72"/>
    <cellStyle name="Accent5" xfId="73"/>
    <cellStyle name="Accent6" xfId="74"/>
    <cellStyle name="Akcent 1" xfId="75"/>
    <cellStyle name="Akcent 1 2" xfId="76"/>
    <cellStyle name="Akcent 2" xfId="77"/>
    <cellStyle name="Akcent 2 2" xfId="78"/>
    <cellStyle name="Akcent 3" xfId="79"/>
    <cellStyle name="Akcent 3 2" xfId="80"/>
    <cellStyle name="Akcent 4" xfId="81"/>
    <cellStyle name="Akcent 4 2" xfId="82"/>
    <cellStyle name="Akcent 5" xfId="83"/>
    <cellStyle name="Akcent 5 2" xfId="84"/>
    <cellStyle name="Akcent 6" xfId="85"/>
    <cellStyle name="Akcent 6 2" xfId="86"/>
    <cellStyle name="Bad" xfId="87"/>
    <cellStyle name="Calculation" xfId="88"/>
    <cellStyle name="Check Cell" xfId="89"/>
    <cellStyle name="Dane wejściowe" xfId="90"/>
    <cellStyle name="Dane wejściowe 2" xfId="91"/>
    <cellStyle name="Dane wyjściowe" xfId="92"/>
    <cellStyle name="Dane wyjściowe 2" xfId="93"/>
    <cellStyle name="Dobre 2" xfId="94"/>
    <cellStyle name="Dobry" xfId="95"/>
    <cellStyle name="Comma" xfId="96"/>
    <cellStyle name="Comma [0]" xfId="97"/>
    <cellStyle name="Dziesiętny 2" xfId="98"/>
    <cellStyle name="Explanatory Text" xfId="99"/>
    <cellStyle name="Good" xfId="100"/>
    <cellStyle name="Heading" xfId="101"/>
    <cellStyle name="Heading 1" xfId="102"/>
    <cellStyle name="Heading 2" xfId="103"/>
    <cellStyle name="Heading 3" xfId="104"/>
    <cellStyle name="Heading 4" xfId="105"/>
    <cellStyle name="Heading1" xfId="106"/>
    <cellStyle name="Hyperlink" xfId="107"/>
    <cellStyle name="Hiperłącze 2" xfId="108"/>
    <cellStyle name="Input" xfId="109"/>
    <cellStyle name="Komórka połączona" xfId="110"/>
    <cellStyle name="Komórka połączona 2" xfId="111"/>
    <cellStyle name="Komórka zaznaczona" xfId="112"/>
    <cellStyle name="Komórka zaznaczona 2" xfId="113"/>
    <cellStyle name="Linked Cell" xfId="114"/>
    <cellStyle name="Nagłówek 1" xfId="115"/>
    <cellStyle name="Nagłówek 1 2" xfId="116"/>
    <cellStyle name="Nagłówek 2" xfId="117"/>
    <cellStyle name="Nagłówek 2 2" xfId="118"/>
    <cellStyle name="Nagłówek 3" xfId="119"/>
    <cellStyle name="Nagłówek 3 2" xfId="120"/>
    <cellStyle name="Nagłówek 4" xfId="121"/>
    <cellStyle name="Nagłówek 4 2" xfId="122"/>
    <cellStyle name="Neutral" xfId="123"/>
    <cellStyle name="Neutralne 2" xfId="124"/>
    <cellStyle name="Neutralny" xfId="125"/>
    <cellStyle name="Normalny 2" xfId="126"/>
    <cellStyle name="Normalny 2 2" xfId="127"/>
    <cellStyle name="Normalny 3" xfId="128"/>
    <cellStyle name="Normalny 4" xfId="129"/>
    <cellStyle name="Normalny 4 1" xfId="130"/>
    <cellStyle name="Normalny 4 2" xfId="131"/>
    <cellStyle name="Normalny 5" xfId="132"/>
    <cellStyle name="Normalny 6" xfId="133"/>
    <cellStyle name="Normalny 7" xfId="134"/>
    <cellStyle name="Normalny 8" xfId="135"/>
    <cellStyle name="Normalny_Renia 2" xfId="136"/>
    <cellStyle name="Note" xfId="137"/>
    <cellStyle name="Obliczenia" xfId="138"/>
    <cellStyle name="Obliczenia 2" xfId="139"/>
    <cellStyle name="Followed Hyperlink" xfId="140"/>
    <cellStyle name="Output" xfId="141"/>
    <cellStyle name="Percent" xfId="142"/>
    <cellStyle name="Procentowy 2" xfId="143"/>
    <cellStyle name="Procentowy 2 2" xfId="144"/>
    <cellStyle name="Procentowy 3" xfId="145"/>
    <cellStyle name="Procentowy 4" xfId="146"/>
    <cellStyle name="Procentowy 4 1" xfId="147"/>
    <cellStyle name="Procentowy 5" xfId="148"/>
    <cellStyle name="Result" xfId="149"/>
    <cellStyle name="Result2" xfId="150"/>
    <cellStyle name="Suma" xfId="151"/>
    <cellStyle name="Suma 2" xfId="152"/>
    <cellStyle name="Tekst objaśnienia" xfId="153"/>
    <cellStyle name="Tekst objaśnienia 2" xfId="154"/>
    <cellStyle name="Tekst ostrzeżenia" xfId="155"/>
    <cellStyle name="Tekst ostrzeżenia 2" xfId="156"/>
    <cellStyle name="Title" xfId="157"/>
    <cellStyle name="Total" xfId="158"/>
    <cellStyle name="Tytuł" xfId="159"/>
    <cellStyle name="Tytuł 2" xfId="160"/>
    <cellStyle name="Uwaga" xfId="161"/>
    <cellStyle name="Uwaga 2" xfId="162"/>
    <cellStyle name="Currency" xfId="163"/>
    <cellStyle name="Currency [0]" xfId="164"/>
    <cellStyle name="Walutowy 2" xfId="165"/>
    <cellStyle name="Walutowy 2 2" xfId="166"/>
    <cellStyle name="Warning Text" xfId="167"/>
    <cellStyle name="Złe 2" xfId="168"/>
    <cellStyle name="Zły" xfId="1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usz5"/>
  <dimension ref="A1:F28"/>
  <sheetViews>
    <sheetView zoomScalePageLayoutView="0" workbookViewId="0" topLeftCell="A1">
      <selection activeCell="C17" sqref="C17"/>
    </sheetView>
  </sheetViews>
  <sheetFormatPr defaultColWidth="9.00390625" defaultRowHeight="12.75"/>
  <cols>
    <col min="1" max="1" width="4.50390625" style="0" customWidth="1"/>
    <col min="2" max="2" width="81.50390625" style="0" customWidth="1"/>
    <col min="3" max="3" width="41.875" style="0" customWidth="1"/>
    <col min="4" max="5" width="22.375" style="0" customWidth="1"/>
    <col min="6" max="6" width="15.625" style="0" customWidth="1"/>
  </cols>
  <sheetData>
    <row r="1" spans="1:6" ht="13.5">
      <c r="A1" s="3"/>
      <c r="B1" s="2"/>
      <c r="C1" s="2"/>
      <c r="D1" s="2"/>
      <c r="E1" s="4" t="s">
        <v>32</v>
      </c>
      <c r="F1" s="2"/>
    </row>
    <row r="2" spans="1:6" ht="9" customHeight="1">
      <c r="A2" s="1"/>
      <c r="B2" s="5"/>
      <c r="C2" s="5"/>
      <c r="D2" s="6"/>
      <c r="E2" s="7"/>
      <c r="F2" s="6"/>
    </row>
    <row r="3" spans="1:6" s="8" customFormat="1" ht="64.5" customHeight="1">
      <c r="A3" s="68" t="str">
        <f>techniczny!G21</f>
        <v>Plan wydatków budżetu Miasta i Gminy Trzcińsko-Zdrój na dzień 31.12.2019 r.</v>
      </c>
      <c r="B3" s="68"/>
      <c r="C3" s="68"/>
      <c r="D3" s="68"/>
      <c r="E3" s="68"/>
      <c r="F3" s="68"/>
    </row>
    <row r="4" spans="1:6" ht="18.75" customHeight="1">
      <c r="A4" s="69" t="s">
        <v>4</v>
      </c>
      <c r="B4" s="72" t="s">
        <v>3</v>
      </c>
      <c r="C4" s="13"/>
      <c r="D4" s="75" t="s">
        <v>30</v>
      </c>
      <c r="E4" s="78" t="s">
        <v>23</v>
      </c>
      <c r="F4" s="81" t="s">
        <v>5</v>
      </c>
    </row>
    <row r="5" spans="1:6" ht="42.75" customHeight="1">
      <c r="A5" s="70"/>
      <c r="B5" s="73"/>
      <c r="C5" s="14" t="s">
        <v>33</v>
      </c>
      <c r="D5" s="76"/>
      <c r="E5" s="79"/>
      <c r="F5" s="82"/>
    </row>
    <row r="6" spans="1:6" ht="12.75" customHeight="1">
      <c r="A6" s="71"/>
      <c r="B6" s="74"/>
      <c r="C6" s="16"/>
      <c r="D6" s="77"/>
      <c r="E6" s="80"/>
      <c r="F6" s="83"/>
    </row>
    <row r="7" spans="1:6" ht="12.75">
      <c r="A7" s="9">
        <v>1</v>
      </c>
      <c r="B7" s="10">
        <v>2</v>
      </c>
      <c r="C7" s="10"/>
      <c r="D7" s="10" t="s">
        <v>12</v>
      </c>
      <c r="E7" s="11" t="s">
        <v>13</v>
      </c>
      <c r="F7" s="12">
        <v>10</v>
      </c>
    </row>
    <row r="8" spans="1:6" ht="24.75" customHeight="1">
      <c r="A8" s="25" t="s">
        <v>6</v>
      </c>
      <c r="B8" s="24" t="s">
        <v>14</v>
      </c>
      <c r="C8" s="24"/>
      <c r="D8" s="23"/>
      <c r="E8" s="23"/>
      <c r="F8" s="22"/>
    </row>
    <row r="9" spans="1:6" ht="24.75" customHeight="1">
      <c r="A9" s="21" t="s">
        <v>11</v>
      </c>
      <c r="B9" s="20" t="s">
        <v>15</v>
      </c>
      <c r="C9" s="20"/>
      <c r="D9" s="27"/>
      <c r="E9" s="27"/>
      <c r="F9" s="26"/>
    </row>
    <row r="10" spans="1:6" ht="28.5" customHeight="1">
      <c r="A10" s="66" t="s">
        <v>31</v>
      </c>
      <c r="B10" s="67"/>
      <c r="C10" s="31"/>
      <c r="D10" s="19"/>
      <c r="E10" s="19"/>
      <c r="F10" s="18"/>
    </row>
    <row r="11" spans="1:6" ht="67.5" customHeight="1">
      <c r="A11" s="61" t="s">
        <v>52</v>
      </c>
      <c r="B11" s="62"/>
      <c r="C11" s="32" t="s">
        <v>94</v>
      </c>
      <c r="D11" s="38"/>
      <c r="E11" s="38"/>
      <c r="F11" s="39"/>
    </row>
    <row r="12" spans="1:6" ht="43.5" customHeight="1">
      <c r="A12" s="63" t="s">
        <v>25</v>
      </c>
      <c r="B12" s="64"/>
      <c r="C12" s="32" t="s">
        <v>95</v>
      </c>
      <c r="D12" s="38"/>
      <c r="E12" s="38"/>
      <c r="F12" s="39"/>
    </row>
    <row r="13" spans="1:6" ht="41.25" customHeight="1">
      <c r="A13" s="63" t="s">
        <v>26</v>
      </c>
      <c r="B13" s="64"/>
      <c r="C13" s="32" t="s">
        <v>96</v>
      </c>
      <c r="D13" s="38"/>
      <c r="E13" s="38"/>
      <c r="F13" s="39"/>
    </row>
    <row r="14" spans="1:6" ht="28.5" customHeight="1">
      <c r="A14" s="58" t="s">
        <v>7</v>
      </c>
      <c r="B14" s="30" t="s">
        <v>24</v>
      </c>
      <c r="C14" s="32" t="s">
        <v>97</v>
      </c>
      <c r="D14" s="33"/>
      <c r="E14" s="33"/>
      <c r="F14" s="34"/>
    </row>
    <row r="15" spans="1:6" ht="28.5" customHeight="1">
      <c r="A15" s="59"/>
      <c r="B15" s="29" t="s">
        <v>25</v>
      </c>
      <c r="C15" s="32" t="s">
        <v>98</v>
      </c>
      <c r="D15" s="33"/>
      <c r="E15" s="33"/>
      <c r="F15" s="34"/>
    </row>
    <row r="16" spans="1:6" ht="28.5" customHeight="1">
      <c r="A16" s="65"/>
      <c r="B16" s="29" t="s">
        <v>26</v>
      </c>
      <c r="C16" s="32" t="s">
        <v>99</v>
      </c>
      <c r="D16" s="33"/>
      <c r="E16" s="33"/>
      <c r="F16" s="34"/>
    </row>
    <row r="17" spans="1:6" ht="39" customHeight="1">
      <c r="A17" s="58" t="s">
        <v>8</v>
      </c>
      <c r="B17" s="30" t="s">
        <v>27</v>
      </c>
      <c r="C17" s="32" t="s">
        <v>55</v>
      </c>
      <c r="D17" s="33"/>
      <c r="E17" s="33"/>
      <c r="F17" s="34"/>
    </row>
    <row r="18" spans="1:6" ht="28.5" customHeight="1">
      <c r="A18" s="59"/>
      <c r="B18" s="29" t="s">
        <v>25</v>
      </c>
      <c r="C18" s="32" t="s">
        <v>34</v>
      </c>
      <c r="D18" s="33"/>
      <c r="E18" s="33"/>
      <c r="F18" s="34"/>
    </row>
    <row r="19" spans="1:6" ht="28.5" customHeight="1">
      <c r="A19" s="65"/>
      <c r="B19" s="29" t="s">
        <v>26</v>
      </c>
      <c r="C19" s="32" t="s">
        <v>56</v>
      </c>
      <c r="D19" s="33"/>
      <c r="E19" s="33"/>
      <c r="F19" s="34"/>
    </row>
    <row r="20" spans="1:6" ht="39" customHeight="1">
      <c r="A20" s="58" t="s">
        <v>9</v>
      </c>
      <c r="B20" s="30" t="s">
        <v>28</v>
      </c>
      <c r="C20" s="32" t="s">
        <v>91</v>
      </c>
      <c r="D20" s="33"/>
      <c r="E20" s="33"/>
      <c r="F20" s="34"/>
    </row>
    <row r="21" spans="1:6" ht="28.5" customHeight="1">
      <c r="A21" s="59"/>
      <c r="B21" s="29" t="s">
        <v>25</v>
      </c>
      <c r="C21" s="32" t="s">
        <v>92</v>
      </c>
      <c r="D21" s="33"/>
      <c r="E21" s="33"/>
      <c r="F21" s="34"/>
    </row>
    <row r="22" spans="1:6" ht="28.5" customHeight="1">
      <c r="A22" s="65"/>
      <c r="B22" s="29" t="s">
        <v>26</v>
      </c>
      <c r="C22" s="32" t="s">
        <v>44</v>
      </c>
      <c r="D22" s="33"/>
      <c r="E22" s="33"/>
      <c r="F22" s="34"/>
    </row>
    <row r="23" spans="1:6" ht="28.5" customHeight="1">
      <c r="A23" s="58" t="s">
        <v>10</v>
      </c>
      <c r="B23" s="30" t="s">
        <v>29</v>
      </c>
      <c r="C23" s="32" t="s">
        <v>57</v>
      </c>
      <c r="D23" s="33"/>
      <c r="E23" s="33"/>
      <c r="F23" s="34"/>
    </row>
    <row r="24" spans="1:6" ht="28.5" customHeight="1">
      <c r="A24" s="59"/>
      <c r="B24" s="29" t="s">
        <v>25</v>
      </c>
      <c r="C24" s="32" t="s">
        <v>58</v>
      </c>
      <c r="D24" s="33"/>
      <c r="E24" s="33"/>
      <c r="F24" s="34"/>
    </row>
    <row r="25" spans="1:6" ht="28.5" customHeight="1">
      <c r="A25" s="60"/>
      <c r="B25" s="28" t="s">
        <v>26</v>
      </c>
      <c r="C25" s="37" t="s">
        <v>59</v>
      </c>
      <c r="D25" s="35"/>
      <c r="E25" s="35"/>
      <c r="F25" s="36"/>
    </row>
    <row r="26" spans="1:6" ht="28.5" customHeight="1">
      <c r="A26" s="58" t="s">
        <v>53</v>
      </c>
      <c r="B26" s="30" t="s">
        <v>54</v>
      </c>
      <c r="C26" s="32"/>
      <c r="D26" s="33"/>
      <c r="E26" s="33"/>
      <c r="F26" s="34"/>
    </row>
    <row r="27" spans="1:6" ht="28.5" customHeight="1">
      <c r="A27" s="59"/>
      <c r="B27" s="29" t="s">
        <v>25</v>
      </c>
      <c r="C27" s="32"/>
      <c r="D27" s="33"/>
      <c r="E27" s="33"/>
      <c r="F27" s="34"/>
    </row>
    <row r="28" spans="1:6" ht="28.5" customHeight="1">
      <c r="A28" s="60"/>
      <c r="B28" s="28" t="s">
        <v>26</v>
      </c>
      <c r="C28" s="37"/>
      <c r="D28" s="35"/>
      <c r="E28" s="35"/>
      <c r="F28" s="36"/>
    </row>
  </sheetData>
  <sheetProtection/>
  <mergeCells count="15">
    <mergeCell ref="A10:B10"/>
    <mergeCell ref="A3:F3"/>
    <mergeCell ref="A4:A6"/>
    <mergeCell ref="B4:B6"/>
    <mergeCell ref="D4:D6"/>
    <mergeCell ref="E4:E6"/>
    <mergeCell ref="F4:F6"/>
    <mergeCell ref="A26:A28"/>
    <mergeCell ref="A11:B11"/>
    <mergeCell ref="A12:B12"/>
    <mergeCell ref="A13:B13"/>
    <mergeCell ref="A17:A19"/>
    <mergeCell ref="A14:A16"/>
    <mergeCell ref="A20:A22"/>
    <mergeCell ref="A23:A25"/>
  </mergeCells>
  <printOptions horizontalCentered="1"/>
  <pageMargins left="0.5905511811023623" right="0.5905511811023623" top="0.7874015748031497" bottom="0.7874015748031497" header="0.5118110236220472" footer="0.5118110236220472"/>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sheetPr codeName="Arkusz7"/>
  <dimension ref="A1:H32"/>
  <sheetViews>
    <sheetView zoomScale="60" zoomScaleNormal="60" zoomScalePageLayoutView="0" workbookViewId="0" topLeftCell="A1">
      <selection activeCell="B12" sqref="B12"/>
    </sheetView>
  </sheetViews>
  <sheetFormatPr defaultColWidth="9.00390625" defaultRowHeight="12.75"/>
  <cols>
    <col min="1" max="1" width="51.875" style="0" customWidth="1"/>
    <col min="2" max="2" width="45.00390625" style="0" customWidth="1"/>
    <col min="3" max="3" width="58.625" style="0" customWidth="1"/>
    <col min="4" max="4" width="84.50390625" style="0" customWidth="1"/>
    <col min="6" max="6" width="22.50390625" style="0" bestFit="1" customWidth="1"/>
    <col min="7" max="8" width="101.875" style="0" bestFit="1" customWidth="1"/>
    <col min="12" max="12" width="109.125" style="0" bestFit="1" customWidth="1"/>
    <col min="13" max="13" width="77.50390625" style="0" bestFit="1" customWidth="1"/>
  </cols>
  <sheetData>
    <row r="1" ht="12.75">
      <c r="H1" t="s">
        <v>21</v>
      </c>
    </row>
    <row r="2" spans="1:8" ht="12.75">
      <c r="A2" t="s">
        <v>17</v>
      </c>
      <c r="B2">
        <f>2019</f>
        <v>2019</v>
      </c>
      <c r="D2" t="str">
        <f>IF(B3="I Kwartał",F4,IF(B3="II Kwartał",F7,IF(B3="III Kwartał",F10,IF(B3="IV Kwartał",F13,IF(B3="Styczeń MF",F2,IF(B3="II Luty",F3,IF(B3="IV Kwiecień",F5,IF(B3="V Maj",F6,""))))))))</f>
        <v>31.12.</v>
      </c>
      <c r="E2">
        <f>IF(B3="VII Lipiec",F8,IF(B3="VIII Sierpień",F9,IF(B3="X Październik",F11,IF(B3="Listopad MF",F12,IF(B3="Grudzień MF",F13,"")))))</f>
      </c>
      <c r="F2" t="s">
        <v>35</v>
      </c>
      <c r="G2" t="s">
        <v>22</v>
      </c>
      <c r="H2" t="str">
        <f>CONCATENATE($D$2,$E$2,B2,G2)</f>
        <v>31.12.2019 r.</v>
      </c>
    </row>
    <row r="3" spans="1:6" ht="12.75">
      <c r="A3" t="s">
        <v>16</v>
      </c>
      <c r="B3" t="str">
        <f>"IV Kwartał"</f>
        <v>IV Kwartał</v>
      </c>
      <c r="F3" t="s">
        <v>36</v>
      </c>
    </row>
    <row r="4" spans="1:6" ht="12.75">
      <c r="A4" t="s">
        <v>45</v>
      </c>
      <c r="B4" s="17" t="str">
        <f>"TRZCIŃSKO-ZDRÓJ"</f>
        <v>TRZCIŃSKO-ZDRÓJ</v>
      </c>
      <c r="F4" t="s">
        <v>18</v>
      </c>
    </row>
    <row r="5" spans="1:6" ht="12.75">
      <c r="A5" t="s">
        <v>64</v>
      </c>
      <c r="B5" s="17">
        <f>1</f>
        <v>1</v>
      </c>
      <c r="F5" t="s">
        <v>37</v>
      </c>
    </row>
    <row r="6" spans="1:6" ht="12.75">
      <c r="A6" t="s">
        <v>74</v>
      </c>
      <c r="B6" s="17" t="str">
        <f>"D761EC1F-6BC7-4EF5-A6B1-C2DC8F35EF5F"</f>
        <v>D761EC1F-6BC7-4EF5-A6B1-C2DC8F35EF5F</v>
      </c>
      <c r="F6" t="s">
        <v>38</v>
      </c>
    </row>
    <row r="7" spans="1:6" ht="12.75">
      <c r="A7" t="s">
        <v>77</v>
      </c>
      <c r="B7" s="42">
        <f>""</f>
      </c>
      <c r="F7" t="s">
        <v>19</v>
      </c>
    </row>
    <row r="8" spans="1:6" ht="12.75">
      <c r="A8" t="s">
        <v>75</v>
      </c>
      <c r="B8" s="17">
        <f>3206083</f>
        <v>3206083</v>
      </c>
      <c r="C8" s="43" t="str">
        <f>RIGHT(B8,3)</f>
        <v>083</v>
      </c>
      <c r="F8" t="s">
        <v>39</v>
      </c>
    </row>
    <row r="9" spans="1:6" ht="12.75">
      <c r="A9" t="s">
        <v>76</v>
      </c>
      <c r="B9" s="17" t="str">
        <f>IF($B$7="",IF($B$5=1,"Miasta i Gminy Trzcińsko-Zdrój",""),"")</f>
        <v>Miasta i Gminy Trzcińsko-Zdrój</v>
      </c>
      <c r="F9" t="s">
        <v>40</v>
      </c>
    </row>
    <row r="10" spans="1:6" ht="12.75">
      <c r="A10" t="s">
        <v>73</v>
      </c>
      <c r="B10" s="17" t="str">
        <f>IF($B$7="",IF($B$5=1,"Rady Miejskiej Trzcińsko-Zdrój",""),"")</f>
        <v>Rady Miejskiej Trzcińsko-Zdrój</v>
      </c>
      <c r="F10" t="s">
        <v>41</v>
      </c>
    </row>
    <row r="11" spans="1:6" ht="12.75">
      <c r="A11" t="s">
        <v>72</v>
      </c>
      <c r="B11" s="17" t="str">
        <f>IF($B$7="",IF($B$5=1,"Burmistrza Miasta i Gminy Trzcińsko-Zdrój",""),"")</f>
        <v>Burmistrza Miasta i Gminy Trzcińsko-Zdrój</v>
      </c>
      <c r="F11" t="s">
        <v>42</v>
      </c>
    </row>
    <row r="12" spans="2:6" ht="12.75">
      <c r="B12" s="41"/>
      <c r="F12" t="s">
        <v>43</v>
      </c>
    </row>
    <row r="13" spans="2:6" ht="12.75">
      <c r="B13" s="41"/>
      <c r="F13" t="s">
        <v>20</v>
      </c>
    </row>
    <row r="14" ht="12.75">
      <c r="B14" s="41"/>
    </row>
    <row r="18" spans="1:8" ht="12.75">
      <c r="A18" t="s">
        <v>80</v>
      </c>
      <c r="C18" t="s">
        <v>46</v>
      </c>
      <c r="D18" t="s">
        <v>65</v>
      </c>
      <c r="E18" t="s">
        <v>51</v>
      </c>
      <c r="G18" s="17" t="str">
        <f>IF($B$7="",IF($B$5=1,CONCATENATE(A18,$B$9,E18,$H$2),H18),H18)</f>
        <v>Wykonanie dochodów budżetu Miasta i Gminy Trzcińsko-Zdrój na dzień 31.12.2019 r.</v>
      </c>
      <c r="H18" s="15" t="str">
        <f>IF($B$5=0,"Nie wybrano jednostek",IF($B$5=1,CONCATENATE(C18,$B$4,E18,$H$2),CONCATENATE(D18,E18,$H$2)))</f>
        <v>Wykonanie planu dochodów jednostki: TRZCIŃSKO-ZDRÓJ na dzień 31.12.2019 r.</v>
      </c>
    </row>
    <row r="19" spans="1:8" ht="12.75">
      <c r="A19" t="s">
        <v>81</v>
      </c>
      <c r="C19" t="s">
        <v>48</v>
      </c>
      <c r="D19" t="s">
        <v>65</v>
      </c>
      <c r="E19" t="s">
        <v>51</v>
      </c>
      <c r="G19" s="17" t="str">
        <f>IF($B$7="",IF($B$5=1,CONCATENATE(A19,$B$9,E19,$H$2),H19),H19)</f>
        <v>Plan dochodów budżetu Miasta i Gminy Trzcińsko-Zdrój na dzień 31.12.2019 r.</v>
      </c>
      <c r="H19" s="15" t="str">
        <f>IF($B$5=0,"Nie wybrano jednostek",IF($B$5=1,CONCATENATE(C19,$B$4,E19,$H$2),CONCATENATE(D19,E19,$H$2)))</f>
        <v>Plan dochodów jednostki: TRZCIŃSKO-ZDRÓJ na dzień 31.12.2019 r.</v>
      </c>
    </row>
    <row r="20" spans="1:8" ht="12.75">
      <c r="A20" t="s">
        <v>82</v>
      </c>
      <c r="C20" t="s">
        <v>50</v>
      </c>
      <c r="D20" t="s">
        <v>66</v>
      </c>
      <c r="E20" t="s">
        <v>51</v>
      </c>
      <c r="G20" s="42" t="str">
        <f>IF($B$7="",IF($B$5=1,CONCATENATE(A20,$B$9,E20,$H$2),H20),H20)</f>
        <v>Wykonanie wydatków budżetu Miasta i Gminy Trzcińsko-Zdrój na dzień 31.12.2019 r.</v>
      </c>
      <c r="H20" s="15" t="str">
        <f>IF($B$5=0,"Nie wybrano jednostek",IF($B$5=1,CONCATENATE(C20,$B$4,E20,$H$2),CONCATENATE(D20,E20,$H$2)))</f>
        <v>Wykonanie planu wydatków jednostki: TRZCIŃSKO-ZDRÓJ na dzień 31.12.2019 r.</v>
      </c>
    </row>
    <row r="21" spans="1:8" ht="12.75">
      <c r="A21" t="s">
        <v>83</v>
      </c>
      <c r="C21" t="s">
        <v>49</v>
      </c>
      <c r="D21" t="s">
        <v>66</v>
      </c>
      <c r="E21" t="s">
        <v>51</v>
      </c>
      <c r="G21" s="42" t="str">
        <f>IF($B$7="",IF($B$5=1,CONCATENATE(A21,$B$9,E21,$H$2),H21),H21)</f>
        <v>Plan wydatków budżetu Miasta i Gminy Trzcińsko-Zdrój na dzień 31.12.2019 r.</v>
      </c>
      <c r="H21" s="15" t="str">
        <f>IF($B$5=0,"Nie wybrano jednostek",IF($B$5=1,CONCATENATE(C21,$B$4,E21,$H$2),CONCATENATE(D21,E21,$H$2)))</f>
        <v>Plan wydatków jednostki: TRZCIŃSKO-ZDRÓJ na dzień 31.12.2019 r.</v>
      </c>
    </row>
    <row r="22" spans="1:8" ht="12.75">
      <c r="A22" t="s">
        <v>84</v>
      </c>
      <c r="B22" t="s">
        <v>79</v>
      </c>
      <c r="C22" t="s">
        <v>60</v>
      </c>
      <c r="D22" t="s">
        <v>68</v>
      </c>
      <c r="E22" t="s">
        <v>51</v>
      </c>
      <c r="G22" s="42" t="str">
        <f>IF($B$7="",IF($B$5=1,CONCATENATE(A22,$B$9,B22,E22,$H$2),H22),H22)</f>
        <v>Wykonanie wydatków Miasta i Gminy Trzcińsko-Zdrój wg działów klasyfikacji budżetowej na dzień 31.12.2019 r.</v>
      </c>
      <c r="H22" s="15" t="str">
        <f>IF($B$5=0,"Nie wybrano jednostek",IF($B$5=1,CONCATENATE(C22,$B$4,E22,$H$2),CONCATENATE(D22,E22,$H$2)))</f>
        <v>Wykonanie wydatków wg działów klasyfikacji budżetowej jednostki: TRZCIŃSKO-ZDRÓJ na dzień 31.12.2019 r.</v>
      </c>
    </row>
    <row r="23" spans="1:8" ht="12.75">
      <c r="A23" t="s">
        <v>85</v>
      </c>
      <c r="B23" t="s">
        <v>78</v>
      </c>
      <c r="C23" t="s">
        <v>47</v>
      </c>
      <c r="D23" t="s">
        <v>67</v>
      </c>
      <c r="E23" t="s">
        <v>51</v>
      </c>
      <c r="F23" t="s">
        <v>70</v>
      </c>
      <c r="G23" s="42" t="str">
        <f>IF($B$7="",IF($B$5=1,CONCATENATE(A23,$B$9,B23,E23,$H$2),H23),H23)</f>
        <v>Plan i wykonanie dochodów budżetu Miasta i Gminy Trzcińsko-Zdrój wg źródeł na dzień 31.12.2019 r.</v>
      </c>
      <c r="H23" s="15" t="str">
        <f>IF($B$5=0,"Nie wybrano jednostek",IF($B$5=1,CONCATENATE(C23,$B$4,F23,E23,$H$2),CONCATENATE(D23,F23,E23,$H$2)))</f>
        <v>Plan i wykonanie dochodów jednostki: TRZCIŃSKO-ZDRÓJwg źródeł  na dzień 31.12.2019 r.</v>
      </c>
    </row>
    <row r="24" spans="1:7" ht="12.75">
      <c r="A24" t="s">
        <v>87</v>
      </c>
      <c r="E24" t="s">
        <v>51</v>
      </c>
      <c r="G24" s="17" t="str">
        <f>IF($B$7="",IF($B$5=1,CONCATENATE(A24,$B$9,E24,$H$2),""),"")</f>
        <v>Realizacja wydatków inwestycyjnych Miasta i Gminy Trzcińsko-Zdrój na dzień 31.12.2019 r.</v>
      </c>
    </row>
    <row r="25" spans="1:8" ht="12.75">
      <c r="A25" t="s">
        <v>86</v>
      </c>
      <c r="C25" t="s">
        <v>47</v>
      </c>
      <c r="D25" t="s">
        <v>67</v>
      </c>
      <c r="E25" t="s">
        <v>51</v>
      </c>
      <c r="F25" t="s">
        <v>71</v>
      </c>
      <c r="G25" s="42" t="str">
        <f>IF($B$7="",IF($B$5=1,CONCATENATE(A25,$B$9,E25,$H$2),H25),H25)</f>
        <v>Plan i wykonanie dochodów z tytułu dotacji celowych Miasta i Gminy Trzcińsko-Zdrój na dzień 31.12.2019 r.</v>
      </c>
      <c r="H25" s="15" t="str">
        <f>IF($B$5=0,"Nie wybrano jednostek",IF($B$5=1,CONCATENATE(C25,$B$4,F25,E25,$H$2),CONCATENATE(D25,F25,E25,$H$2)))</f>
        <v>Plan i wykonanie dochodów jednostki: TRZCIŃSKO-ZDRÓJz tytułu dotacji celowych  na dzień 31.12.2019 r.</v>
      </c>
    </row>
    <row r="26" spans="1:8" ht="12.75">
      <c r="A26" s="40" t="s">
        <v>88</v>
      </c>
      <c r="B26" s="40"/>
      <c r="C26" s="40" t="s">
        <v>63</v>
      </c>
      <c r="D26" t="s">
        <v>69</v>
      </c>
      <c r="E26" t="s">
        <v>51</v>
      </c>
      <c r="G26" s="42" t="str">
        <f>IF($B$7="",IF($B$5=1,CONCATENATE(A26,$B$9,E26,$H$2),H26),H26)</f>
        <v>Realizacja wydatków w ramach dotacji przekazanych z budżetu Miasta i Gminy Trzcińsko-Zdrój na dzień 31.12.2019 r.</v>
      </c>
      <c r="H26" s="15" t="str">
        <f>IF($B$5=0,"Nie wybrano jednostek",IF($B$5=1,CONCATENATE(C26,$B$4,E26,$H$2),CONCATENATE(D26,E26,$H$2)))</f>
        <v>Realizacja wydatków w ramach dotacji przekazanych z budżetu jednostki: TRZCIŃSKO-ZDRÓJ na dzień 31.12.2019 r.</v>
      </c>
    </row>
    <row r="27" spans="1:7" ht="12.75">
      <c r="A27" t="s">
        <v>61</v>
      </c>
      <c r="G27" s="17" t="str">
        <f>CONCATENATE(A27,$B$2," roku")</f>
        <v>Realizacja wydatków w ramach funduszu sołeckiego na koniec 2019 roku</v>
      </c>
    </row>
    <row r="28" spans="1:7" ht="12.75">
      <c r="A28" t="s">
        <v>62</v>
      </c>
      <c r="G28" s="17" t="str">
        <f>CONCATENATE(A28," ",$H$2)</f>
        <v>Przychody i koszty zakładów budżetowych na dzień 31.12.2019 r.</v>
      </c>
    </row>
    <row r="29" spans="1:7" ht="12.75">
      <c r="A29" t="s">
        <v>89</v>
      </c>
      <c r="G29" s="17" t="str">
        <f>CONCATENATE(A29,$B$10)</f>
        <v>Zmiany planu dochodów i wydatków w toku wykonywania budżetu dokonane w drodze uchwał                       Rady Miejskiej Trzcińsko-Zdrój</v>
      </c>
    </row>
    <row r="30" spans="1:7" ht="12.75">
      <c r="A30" t="s">
        <v>90</v>
      </c>
      <c r="G30" s="17" t="str">
        <f>CONCATENATE(A30,$B$11)</f>
        <v>Zmiany planu dochodów i wydatków w toku wykonywania budżetu dokonane w drodze zarządzeń                     Burmistrza Miasta i Gminy Trzcińsko-Zdrój</v>
      </c>
    </row>
    <row r="31" spans="1:7" ht="12.75">
      <c r="A31" t="str">
        <f>IF(C8="000","do Uchwały ","do Zarządzenia ")</f>
        <v>do Zarządzenia </v>
      </c>
      <c r="G31" s="42" t="str">
        <f>IF($B$7="",IF($B$5=1,CONCATENATE(A31,$B$11),CONCATENATE(A31,A32)),CONCATENATE(A31,A32))</f>
        <v>do Zarządzenia Burmistrza Miasta i Gminy Trzcińsko-Zdrój</v>
      </c>
    </row>
    <row r="32" ht="12.75">
      <c r="A32" t="s">
        <v>93</v>
      </c>
    </row>
  </sheetData>
  <sheetProtection/>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B1:I13"/>
  <sheetViews>
    <sheetView tabSelected="1" zoomScalePageLayoutView="0" workbookViewId="0" topLeftCell="A1">
      <selection activeCell="B6" sqref="B6:I6"/>
    </sheetView>
  </sheetViews>
  <sheetFormatPr defaultColWidth="9.00390625" defaultRowHeight="12.75"/>
  <cols>
    <col min="2" max="2" width="6.00390625" style="0" customWidth="1"/>
    <col min="3" max="3" width="7.625" style="0" customWidth="1"/>
    <col min="4" max="4" width="11.625" style="0" customWidth="1"/>
    <col min="5" max="5" width="9.00390625" style="0" customWidth="1"/>
    <col min="6" max="6" width="15.75390625" style="0" customWidth="1"/>
    <col min="7" max="7" width="18.25390625" style="0" customWidth="1"/>
    <col min="8" max="8" width="18.75390625" style="0" customWidth="1"/>
    <col min="9" max="9" width="16.50390625" style="0" customWidth="1"/>
  </cols>
  <sheetData>
    <row r="1" spans="3:9" ht="15.75">
      <c r="C1" s="84" t="s">
        <v>114</v>
      </c>
      <c r="D1" s="85"/>
      <c r="E1" s="85"/>
      <c r="F1" s="85"/>
      <c r="G1" s="85"/>
      <c r="H1" s="85"/>
      <c r="I1" s="85"/>
    </row>
    <row r="2" spans="3:9" ht="26.25" customHeight="1">
      <c r="C2" s="86" t="s">
        <v>117</v>
      </c>
      <c r="D2" s="86"/>
      <c r="E2" s="86"/>
      <c r="F2" s="86"/>
      <c r="G2" s="86"/>
      <c r="H2" s="86"/>
      <c r="I2" s="86"/>
    </row>
    <row r="3" spans="3:9" ht="16.5" customHeight="1">
      <c r="C3" s="44"/>
      <c r="D3" s="44"/>
      <c r="E3" s="44"/>
      <c r="F3" s="44"/>
      <c r="G3" s="44"/>
      <c r="H3" s="44"/>
      <c r="I3" s="44"/>
    </row>
    <row r="4" spans="3:9" ht="84.75" customHeight="1">
      <c r="C4" s="87" t="s">
        <v>115</v>
      </c>
      <c r="D4" s="87"/>
      <c r="E4" s="87"/>
      <c r="F4" s="87"/>
      <c r="G4" s="87"/>
      <c r="H4" s="87"/>
      <c r="I4" s="87"/>
    </row>
    <row r="5" spans="2:9" ht="39.75" customHeight="1">
      <c r="B5" s="54" t="s">
        <v>109</v>
      </c>
      <c r="C5" s="55" t="s">
        <v>0</v>
      </c>
      <c r="D5" s="55" t="s">
        <v>1</v>
      </c>
      <c r="E5" s="55" t="s">
        <v>2</v>
      </c>
      <c r="F5" s="56" t="s">
        <v>105</v>
      </c>
      <c r="G5" s="57" t="s">
        <v>106</v>
      </c>
      <c r="H5" s="57" t="s">
        <v>107</v>
      </c>
      <c r="I5" s="56" t="s">
        <v>108</v>
      </c>
    </row>
    <row r="6" spans="2:9" ht="11.25" customHeight="1">
      <c r="B6" s="91">
        <v>1</v>
      </c>
      <c r="C6" s="92">
        <v>2</v>
      </c>
      <c r="D6" s="92">
        <v>3</v>
      </c>
      <c r="E6" s="92">
        <v>4</v>
      </c>
      <c r="F6" s="92">
        <v>5</v>
      </c>
      <c r="G6" s="92">
        <v>6</v>
      </c>
      <c r="H6" s="92">
        <v>7</v>
      </c>
      <c r="I6" s="92">
        <v>8</v>
      </c>
    </row>
    <row r="7" spans="2:9" ht="19.5" customHeight="1">
      <c r="B7" s="45" t="s">
        <v>102</v>
      </c>
      <c r="C7" s="46">
        <v>900</v>
      </c>
      <c r="D7" s="46">
        <v>90019</v>
      </c>
      <c r="E7" s="47" t="s">
        <v>101</v>
      </c>
      <c r="F7" s="48">
        <v>6990</v>
      </c>
      <c r="G7" s="49">
        <v>5081.91</v>
      </c>
      <c r="H7" s="49"/>
      <c r="I7" s="49"/>
    </row>
    <row r="8" spans="2:9" ht="18" customHeight="1">
      <c r="B8" s="45" t="s">
        <v>103</v>
      </c>
      <c r="C8" s="46">
        <v>900</v>
      </c>
      <c r="D8" s="46">
        <v>90019</v>
      </c>
      <c r="E8" s="47" t="s">
        <v>100</v>
      </c>
      <c r="F8" s="48">
        <v>10</v>
      </c>
      <c r="G8" s="49">
        <v>2.89</v>
      </c>
      <c r="H8" s="49"/>
      <c r="I8" s="49"/>
    </row>
    <row r="9" spans="2:9" ht="20.25" customHeight="1">
      <c r="B9" s="45" t="s">
        <v>110</v>
      </c>
      <c r="C9" s="46">
        <v>900</v>
      </c>
      <c r="D9" s="46">
        <v>90019</v>
      </c>
      <c r="E9" s="47" t="s">
        <v>116</v>
      </c>
      <c r="F9" s="48">
        <v>1000</v>
      </c>
      <c r="G9" s="49">
        <v>0</v>
      </c>
      <c r="H9" s="49"/>
      <c r="I9" s="49"/>
    </row>
    <row r="10" spans="2:9" ht="18" customHeight="1">
      <c r="B10" s="45" t="s">
        <v>111</v>
      </c>
      <c r="C10" s="46">
        <v>900</v>
      </c>
      <c r="D10" s="46">
        <v>90019</v>
      </c>
      <c r="E10" s="46">
        <v>4210</v>
      </c>
      <c r="F10" s="49"/>
      <c r="G10" s="50"/>
      <c r="H10" s="49">
        <v>2300</v>
      </c>
      <c r="I10" s="49">
        <v>2259.8</v>
      </c>
    </row>
    <row r="11" spans="2:9" ht="18" customHeight="1">
      <c r="B11" s="45" t="s">
        <v>112</v>
      </c>
      <c r="C11" s="46">
        <v>900</v>
      </c>
      <c r="D11" s="46">
        <v>90019</v>
      </c>
      <c r="E11" s="46">
        <v>4300</v>
      </c>
      <c r="F11" s="49"/>
      <c r="G11" s="50"/>
      <c r="H11" s="49">
        <v>2890</v>
      </c>
      <c r="I11" s="49">
        <v>2824.86</v>
      </c>
    </row>
    <row r="12" spans="2:9" ht="18" customHeight="1">
      <c r="B12" s="45" t="s">
        <v>113</v>
      </c>
      <c r="C12" s="46">
        <v>900</v>
      </c>
      <c r="D12" s="46">
        <v>90019</v>
      </c>
      <c r="E12" s="46">
        <v>4610</v>
      </c>
      <c r="F12" s="51"/>
      <c r="G12" s="52"/>
      <c r="H12" s="49">
        <v>10</v>
      </c>
      <c r="I12" s="49">
        <v>0.14</v>
      </c>
    </row>
    <row r="13" spans="2:9" ht="21.75" customHeight="1">
      <c r="B13" s="88" t="s">
        <v>104</v>
      </c>
      <c r="C13" s="89"/>
      <c r="D13" s="89"/>
      <c r="E13" s="90"/>
      <c r="F13" s="53">
        <f>SUM(F7:F12)</f>
        <v>8000</v>
      </c>
      <c r="G13" s="53">
        <f>SUM(G7:G12)</f>
        <v>5084.8</v>
      </c>
      <c r="H13" s="53">
        <f>SUM(H7:H12)</f>
        <v>5200</v>
      </c>
      <c r="I13" s="53">
        <f>SUM(I7:I12)</f>
        <v>5084.8</v>
      </c>
    </row>
  </sheetData>
  <sheetProtection/>
  <mergeCells count="4">
    <mergeCell ref="C1:I1"/>
    <mergeCell ref="C2:I2"/>
    <mergeCell ref="C4:I4"/>
    <mergeCell ref="B13:E13"/>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wKanczuga</dc:creator>
  <cp:keywords/>
  <dc:description/>
  <cp:lastModifiedBy>Czesława Trautman</cp:lastModifiedBy>
  <cp:lastPrinted>2022-03-25T12:10:39Z</cp:lastPrinted>
  <dcterms:created xsi:type="dcterms:W3CDTF">2009-07-10T09:26:30Z</dcterms:created>
  <dcterms:modified xsi:type="dcterms:W3CDTF">2022-03-25T12:10:46Z</dcterms:modified>
  <cp:category/>
  <cp:version/>
  <cp:contentType/>
  <cp:contentStatus/>
</cp:coreProperties>
</file>